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3\share\各部\100_総務部\10_総務課\10_総務係\140_一般管理費\020_例規関係\200_例規審査\011_未審査（令和7年度）\004_生活環境課（燕市地域脱炭素移行・再エネ推進事業補助金交付要綱の一部改正）\00_原案\"/>
    </mc:Choice>
  </mc:AlternateContent>
  <bookViews>
    <workbookView xWindow="0" yWindow="0" windowWidth="17775" windowHeight="6750" activeTab="1"/>
  </bookViews>
  <sheets>
    <sheet name="様式第2号別紙1" sheetId="1" r:id="rId1"/>
    <sheet name="様式第2号別紙1 (記載例)" sheetId="4" r:id="rId2"/>
  </sheets>
  <definedNames>
    <definedName name="_xlnm.Print_Area" localSheetId="0">様式第2号別紙1!$A$1:$I$32</definedName>
    <definedName name="_xlnm.Print_Area" localSheetId="1">'様式第2号別紙1 (記載例)'!$A$1:$I$32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4" l="1"/>
  <c r="H22" i="4" s="1"/>
  <c r="E16" i="4"/>
  <c r="E17" i="4" s="1"/>
  <c r="E11" i="4"/>
  <c r="E10" i="4"/>
  <c r="E9" i="4"/>
  <c r="E22" i="1" l="1"/>
  <c r="E11" i="1" l="1"/>
  <c r="E16" i="1" l="1"/>
  <c r="E17" i="1" l="1"/>
  <c r="H22" i="1" l="1"/>
  <c r="E10" i="1"/>
  <c r="E9" i="1"/>
</calcChain>
</file>

<file path=xl/sharedStrings.xml><?xml version="1.0" encoding="utf-8"?>
<sst xmlns="http://schemas.openxmlformats.org/spreadsheetml/2006/main" count="124" uniqueCount="58">
  <si>
    <t>←黄色セルを入力してください</t>
    <rPh sb="1" eb="3">
      <t>キイロ</t>
    </rPh>
    <rPh sb="6" eb="8">
      <t>ニュウリョク</t>
    </rPh>
    <phoneticPr fontId="3"/>
  </si>
  <si>
    <t>１　補助対象経費</t>
    <rPh sb="2" eb="4">
      <t>ホジョ</t>
    </rPh>
    <rPh sb="4" eb="6">
      <t>タイショウ</t>
    </rPh>
    <rPh sb="6" eb="8">
      <t>ケイヒ</t>
    </rPh>
    <phoneticPr fontId="3"/>
  </si>
  <si>
    <t>kW</t>
    <phoneticPr fontId="3"/>
  </si>
  <si>
    <t>A</t>
    <phoneticPr fontId="3"/>
  </si>
  <si>
    <t>円</t>
    <rPh sb="0" eb="1">
      <t>エン</t>
    </rPh>
    <phoneticPr fontId="3"/>
  </si>
  <si>
    <t>B</t>
    <phoneticPr fontId="3"/>
  </si>
  <si>
    <t>C</t>
    <phoneticPr fontId="3"/>
  </si>
  <si>
    <t>D</t>
    <phoneticPr fontId="3"/>
  </si>
  <si>
    <t>太陽光発電システムの補助対象経費（税抜）</t>
    <rPh sb="10" eb="12">
      <t>ホジョ</t>
    </rPh>
    <rPh sb="12" eb="14">
      <t>タイショウ</t>
    </rPh>
    <rPh sb="14" eb="16">
      <t>ケイヒ</t>
    </rPh>
    <rPh sb="17" eb="18">
      <t>ゼイ</t>
    </rPh>
    <rPh sb="18" eb="19">
      <t>ヌ</t>
    </rPh>
    <phoneticPr fontId="3"/>
  </si>
  <si>
    <t>円（B＋C＋D)</t>
    <rPh sb="0" eb="1">
      <t>エン</t>
    </rPh>
    <phoneticPr fontId="3"/>
  </si>
  <si>
    <t>E</t>
    <phoneticPr fontId="3"/>
  </si>
  <si>
    <t>太陽光発電システム1kWあたりの補助対象経費</t>
    <rPh sb="0" eb="3">
      <t>タイヨウコウ</t>
    </rPh>
    <rPh sb="3" eb="5">
      <t>ハツデン</t>
    </rPh>
    <rPh sb="16" eb="18">
      <t>ホジョ</t>
    </rPh>
    <rPh sb="18" eb="20">
      <t>タイショウ</t>
    </rPh>
    <rPh sb="20" eb="22">
      <t>ケイヒ</t>
    </rPh>
    <phoneticPr fontId="3"/>
  </si>
  <si>
    <t>円/kW（E÷A）</t>
    <rPh sb="0" eb="1">
      <t>エン</t>
    </rPh>
    <phoneticPr fontId="3"/>
  </si>
  <si>
    <t>F</t>
    <phoneticPr fontId="3"/>
  </si>
  <si>
    <t>G</t>
    <phoneticPr fontId="3"/>
  </si>
  <si>
    <t>太陽光発電設備の処分制限期間</t>
    <rPh sb="0" eb="2">
      <t>タイヨウコウ</t>
    </rPh>
    <rPh sb="2" eb="4">
      <t>ハツデン</t>
    </rPh>
    <rPh sb="4" eb="6">
      <t>セツビ</t>
    </rPh>
    <phoneticPr fontId="2"/>
  </si>
  <si>
    <t>年</t>
    <rPh sb="0" eb="1">
      <t>ネン</t>
    </rPh>
    <phoneticPr fontId="2"/>
  </si>
  <si>
    <t>%</t>
    <phoneticPr fontId="3"/>
  </si>
  <si>
    <t>商用電力の排出係数</t>
    <rPh sb="0" eb="2">
      <t>ショウヨウ</t>
    </rPh>
    <rPh sb="2" eb="4">
      <t>デンリョク</t>
    </rPh>
    <rPh sb="5" eb="7">
      <t>ハイシュツ</t>
    </rPh>
    <rPh sb="7" eb="9">
      <t>ケイスウ</t>
    </rPh>
    <phoneticPr fontId="18"/>
  </si>
  <si>
    <t>kg-CO2/kWh</t>
    <phoneticPr fontId="3"/>
  </si>
  <si>
    <t>L</t>
    <phoneticPr fontId="19"/>
  </si>
  <si>
    <t>処分制限期間における累計の発電量</t>
    <rPh sb="10" eb="12">
      <t>ルイケイ</t>
    </rPh>
    <rPh sb="13" eb="15">
      <t>ハツデン</t>
    </rPh>
    <rPh sb="15" eb="16">
      <t>リョウ</t>
    </rPh>
    <phoneticPr fontId="18"/>
  </si>
  <si>
    <t>処分制限期間における累計のCO2削減量</t>
    <rPh sb="10" eb="12">
      <t>ルイケイ</t>
    </rPh>
    <rPh sb="16" eb="18">
      <t>サクゲン</t>
    </rPh>
    <rPh sb="18" eb="19">
      <t>リョウ</t>
    </rPh>
    <phoneticPr fontId="18"/>
  </si>
  <si>
    <t>３　自家消費率</t>
    <rPh sb="2" eb="4">
      <t>ジカ</t>
    </rPh>
    <rPh sb="4" eb="6">
      <t>ショウヒ</t>
    </rPh>
    <rPh sb="6" eb="7">
      <t>リツ</t>
    </rPh>
    <phoneticPr fontId="3"/>
  </si>
  <si>
    <t>年間想定自家消費電力量</t>
    <rPh sb="0" eb="2">
      <t>ネンカン</t>
    </rPh>
    <rPh sb="2" eb="4">
      <t>ソウテイ</t>
    </rPh>
    <rPh sb="4" eb="6">
      <t>ジカ</t>
    </rPh>
    <rPh sb="6" eb="8">
      <t>ショウヒ</t>
    </rPh>
    <rPh sb="8" eb="10">
      <t>デンリョク</t>
    </rPh>
    <rPh sb="10" eb="11">
      <t>リョウ</t>
    </rPh>
    <phoneticPr fontId="18"/>
  </si>
  <si>
    <t>kWh</t>
    <phoneticPr fontId="3"/>
  </si>
  <si>
    <t>年間想定発電量</t>
    <rPh sb="0" eb="2">
      <t>ネンカン</t>
    </rPh>
    <rPh sb="2" eb="4">
      <t>ソウテイ</t>
    </rPh>
    <rPh sb="4" eb="6">
      <t>ハツデン</t>
    </rPh>
    <rPh sb="6" eb="7">
      <t>リョウ</t>
    </rPh>
    <phoneticPr fontId="18"/>
  </si>
  <si>
    <t>【自家消費率判定】</t>
    <rPh sb="1" eb="3">
      <t>ジカ</t>
    </rPh>
    <rPh sb="3" eb="5">
      <t>ショウヒ</t>
    </rPh>
    <rPh sb="5" eb="6">
      <t>リツ</t>
    </rPh>
    <phoneticPr fontId="3"/>
  </si>
  <si>
    <t>自家消費率</t>
    <rPh sb="0" eb="2">
      <t>ジカ</t>
    </rPh>
    <rPh sb="2" eb="4">
      <t>ショウヒ</t>
    </rPh>
    <rPh sb="4" eb="5">
      <t>リツ</t>
    </rPh>
    <phoneticPr fontId="18"/>
  </si>
  <si>
    <t>H</t>
    <phoneticPr fontId="19"/>
  </si>
  <si>
    <t>I</t>
    <phoneticPr fontId="3"/>
  </si>
  <si>
    <t>J</t>
    <phoneticPr fontId="3"/>
  </si>
  <si>
    <t>O</t>
    <phoneticPr fontId="3"/>
  </si>
  <si>
    <t>kWh＝設備容量×設備利用率×処分制限期間×24時間×365日(A×I×H×24×365)</t>
    <rPh sb="4" eb="6">
      <t>セツビ</t>
    </rPh>
    <rPh sb="6" eb="8">
      <t>ヨウリョウ</t>
    </rPh>
    <rPh sb="9" eb="11">
      <t>セツビ</t>
    </rPh>
    <rPh sb="11" eb="14">
      <t>リヨウリツ</t>
    </rPh>
    <rPh sb="15" eb="17">
      <t>ショブン</t>
    </rPh>
    <rPh sb="17" eb="19">
      <t>セイゲン</t>
    </rPh>
    <rPh sb="19" eb="21">
      <t>キカン</t>
    </rPh>
    <rPh sb="24" eb="26">
      <t>ジカン</t>
    </rPh>
    <rPh sb="30" eb="31">
      <t>ニチ</t>
    </rPh>
    <phoneticPr fontId="3"/>
  </si>
  <si>
    <t>２　補助事業の実施効果</t>
    <rPh sb="2" eb="4">
      <t>ホジョ</t>
    </rPh>
    <rPh sb="4" eb="6">
      <t>ジギョウ</t>
    </rPh>
    <rPh sb="7" eb="9">
      <t>ジッシ</t>
    </rPh>
    <rPh sb="9" eb="11">
      <t>コウカ</t>
    </rPh>
    <phoneticPr fontId="3"/>
  </si>
  <si>
    <t>K</t>
    <phoneticPr fontId="19"/>
  </si>
  <si>
    <t>M</t>
    <phoneticPr fontId="3"/>
  </si>
  <si>
    <t>N</t>
    <phoneticPr fontId="3"/>
  </si>
  <si>
    <t>%（M÷N×100）</t>
    <phoneticPr fontId="3"/>
  </si>
  <si>
    <t>t-CO2＝累計発電量×商用電力の排出係数 （J×K）</t>
    <rPh sb="6" eb="8">
      <t>ルイケイ</t>
    </rPh>
    <rPh sb="8" eb="10">
      <t>ハツデン</t>
    </rPh>
    <phoneticPr fontId="18"/>
  </si>
  <si>
    <t>年間設備利用率</t>
    <rPh sb="0" eb="2">
      <t>ネンカン</t>
    </rPh>
    <rPh sb="2" eb="4">
      <t>セツビ</t>
    </rPh>
    <rPh sb="4" eb="7">
      <t>リヨウリツ</t>
    </rPh>
    <phoneticPr fontId="18"/>
  </si>
  <si>
    <t>太陽光発電システムの発電出力</t>
    <rPh sb="0" eb="3">
      <t>タイヨウコウ</t>
    </rPh>
    <rPh sb="3" eb="5">
      <t>ハツデン</t>
    </rPh>
    <rPh sb="10" eb="12">
      <t>ハツデン</t>
    </rPh>
    <rPh sb="12" eb="14">
      <t>シュツリョク</t>
    </rPh>
    <phoneticPr fontId="18"/>
  </si>
  <si>
    <t>太陽光発電システムの補助金交付申請額
（発電出力（小数点以下切り捨て）に１kW当たり50千円を乗じて得た額）</t>
    <rPh sb="0" eb="3">
      <t>タイヨウコウ</t>
    </rPh>
    <rPh sb="3" eb="5">
      <t>ハツデン</t>
    </rPh>
    <rPh sb="10" eb="13">
      <t>ホジョキン</t>
    </rPh>
    <rPh sb="13" eb="15">
      <t>コウフ</t>
    </rPh>
    <rPh sb="15" eb="17">
      <t>シンセイ</t>
    </rPh>
    <rPh sb="17" eb="18">
      <t>ガク</t>
    </rPh>
    <rPh sb="20" eb="22">
      <t>ハツデン</t>
    </rPh>
    <rPh sb="22" eb="24">
      <t>シュツリョク</t>
    </rPh>
    <rPh sb="25" eb="28">
      <t>ショウスウテン</t>
    </rPh>
    <rPh sb="28" eb="30">
      <t>イカ</t>
    </rPh>
    <rPh sb="30" eb="31">
      <t>キ</t>
    </rPh>
    <rPh sb="32" eb="33">
      <t>ス</t>
    </rPh>
    <rPh sb="39" eb="40">
      <t>ア</t>
    </rPh>
    <rPh sb="44" eb="45">
      <t>チ</t>
    </rPh>
    <rPh sb="45" eb="46">
      <t>エン</t>
    </rPh>
    <rPh sb="47" eb="48">
      <t>ジョウ</t>
    </rPh>
    <rPh sb="50" eb="51">
      <t>エ</t>
    </rPh>
    <rPh sb="52" eb="53">
      <t>ガク</t>
    </rPh>
    <phoneticPr fontId="3"/>
  </si>
  <si>
    <t>太陽光発電システムの設備費（税抜）</t>
    <rPh sb="0" eb="3">
      <t>タイヨウコウ</t>
    </rPh>
    <rPh sb="3" eb="5">
      <t>ハツデン</t>
    </rPh>
    <rPh sb="10" eb="12">
      <t>セツビ</t>
    </rPh>
    <rPh sb="12" eb="13">
      <t>ヒ</t>
    </rPh>
    <rPh sb="14" eb="16">
      <t>ゼイヌキ</t>
    </rPh>
    <phoneticPr fontId="3"/>
  </si>
  <si>
    <t>太陽光発電システムの工事費（税抜）</t>
    <rPh sb="0" eb="3">
      <t>タイヨウコウ</t>
    </rPh>
    <rPh sb="3" eb="5">
      <t>ハツデン</t>
    </rPh>
    <rPh sb="10" eb="13">
      <t>コウジヒ</t>
    </rPh>
    <rPh sb="14" eb="16">
      <t>ゼイヌキ</t>
    </rPh>
    <phoneticPr fontId="3"/>
  </si>
  <si>
    <t>太陽光発電システムの業務費（税抜）</t>
    <rPh sb="10" eb="12">
      <t>ギョウム</t>
    </rPh>
    <rPh sb="12" eb="13">
      <t>ヒ</t>
    </rPh>
    <phoneticPr fontId="3"/>
  </si>
  <si>
    <t>kWh＝設備容量×設備利用率×24時間×365日(A×I×24×365)
若しくは、発電シミュレーションから転記</t>
    <rPh sb="37" eb="38">
      <t>モ</t>
    </rPh>
    <rPh sb="42" eb="44">
      <t>ハツデン</t>
    </rPh>
    <rPh sb="54" eb="56">
      <t>テンキ</t>
    </rPh>
    <phoneticPr fontId="3"/>
  </si>
  <si>
    <t>４　補助要件の達成方法（プルダウンでどちらかを選択下さい）</t>
    <rPh sb="2" eb="4">
      <t>ホジョ</t>
    </rPh>
    <rPh sb="4" eb="6">
      <t>ヨウケン</t>
    </rPh>
    <rPh sb="7" eb="9">
      <t>タッセイ</t>
    </rPh>
    <rPh sb="9" eb="11">
      <t>ホウホウ</t>
    </rPh>
    <rPh sb="23" eb="25">
      <t>センタク</t>
    </rPh>
    <rPh sb="25" eb="26">
      <t>クダ</t>
    </rPh>
    <phoneticPr fontId="3"/>
  </si>
  <si>
    <t>発電した電力のうち30％以上を自家消費し、余剰電力は新潟県内に供給する小売事業者等へ売電</t>
    <rPh sb="0" eb="2">
      <t>ハツデン</t>
    </rPh>
    <rPh sb="4" eb="6">
      <t>デンリョク</t>
    </rPh>
    <rPh sb="12" eb="14">
      <t>イジョウ</t>
    </rPh>
    <rPh sb="15" eb="17">
      <t>ジカ</t>
    </rPh>
    <rPh sb="17" eb="19">
      <t>ショウヒ</t>
    </rPh>
    <rPh sb="21" eb="23">
      <t>ヨジョウ</t>
    </rPh>
    <rPh sb="23" eb="25">
      <t>デンリョク</t>
    </rPh>
    <rPh sb="26" eb="29">
      <t>ニイガタケン</t>
    </rPh>
    <rPh sb="29" eb="30">
      <t>ナイ</t>
    </rPh>
    <rPh sb="31" eb="33">
      <t>キョウキュウ</t>
    </rPh>
    <rPh sb="35" eb="37">
      <t>コウリ</t>
    </rPh>
    <rPh sb="37" eb="39">
      <t>ジギョウ</t>
    </rPh>
    <rPh sb="39" eb="40">
      <t>シャ</t>
    </rPh>
    <rPh sb="40" eb="41">
      <t>トウ</t>
    </rPh>
    <rPh sb="42" eb="44">
      <t>バイデン</t>
    </rPh>
    <phoneticPr fontId="2"/>
  </si>
  <si>
    <t>発電した電力のうち50％以上を自家消費する</t>
    <rPh sb="0" eb="2">
      <t>ハツデン</t>
    </rPh>
    <rPh sb="4" eb="6">
      <t>デンリョク</t>
    </rPh>
    <rPh sb="12" eb="14">
      <t>イジョウ</t>
    </rPh>
    <rPh sb="15" eb="17">
      <t>ジカ</t>
    </rPh>
    <rPh sb="17" eb="19">
      <t>ショウヒ</t>
    </rPh>
    <phoneticPr fontId="2"/>
  </si>
  <si>
    <t>５　発電した電力のうち50％以上を自家消費する場合の余剰電力の活用方法（プルダウンでどちらかを選択下さい）</t>
    <rPh sb="2" eb="4">
      <t>ハツデン</t>
    </rPh>
    <rPh sb="6" eb="8">
      <t>デンリョク</t>
    </rPh>
    <rPh sb="14" eb="16">
      <t>イジョウ</t>
    </rPh>
    <rPh sb="17" eb="19">
      <t>ジカ</t>
    </rPh>
    <rPh sb="19" eb="21">
      <t>ショウヒ</t>
    </rPh>
    <rPh sb="23" eb="25">
      <t>バアイ</t>
    </rPh>
    <rPh sb="26" eb="28">
      <t>ヨジョウ</t>
    </rPh>
    <rPh sb="28" eb="30">
      <t>デンリョク</t>
    </rPh>
    <rPh sb="31" eb="33">
      <t>カツヨウ</t>
    </rPh>
    <rPh sb="33" eb="35">
      <t>ホウホウ</t>
    </rPh>
    <rPh sb="47" eb="49">
      <t>センタク</t>
    </rPh>
    <rPh sb="49" eb="50">
      <t>クダ</t>
    </rPh>
    <phoneticPr fontId="3"/>
  </si>
  <si>
    <t>←４の欄で「発電した電力のうち50％以上を自家消費する」を選択した場合に記入ください。</t>
    <rPh sb="3" eb="4">
      <t>ラン</t>
    </rPh>
    <rPh sb="6" eb="8">
      <t>ハツデン</t>
    </rPh>
    <rPh sb="10" eb="12">
      <t>デンリョク</t>
    </rPh>
    <rPh sb="18" eb="20">
      <t>イジョウ</t>
    </rPh>
    <rPh sb="21" eb="23">
      <t>ジカ</t>
    </rPh>
    <rPh sb="23" eb="25">
      <t>ショウヒ</t>
    </rPh>
    <rPh sb="29" eb="31">
      <t>センタク</t>
    </rPh>
    <rPh sb="33" eb="35">
      <t>バアイ</t>
    </rPh>
    <rPh sb="36" eb="38">
      <t>キニュウ</t>
    </rPh>
    <phoneticPr fontId="19"/>
  </si>
  <si>
    <t>○</t>
  </si>
  <si>
    <t>別記様式第6号別紙1</t>
    <rPh sb="0" eb="2">
      <t>ベッキ</t>
    </rPh>
    <phoneticPr fontId="3"/>
  </si>
  <si>
    <t>実績額等計算書</t>
    <rPh sb="0" eb="2">
      <t>ジッセキ</t>
    </rPh>
    <rPh sb="2" eb="3">
      <t>ガク</t>
    </rPh>
    <rPh sb="3" eb="4">
      <t>タイトウ</t>
    </rPh>
    <rPh sb="4" eb="7">
      <t>ケイサンショ</t>
    </rPh>
    <phoneticPr fontId="2"/>
  </si>
  <si>
    <t>（売電先）</t>
    <rPh sb="1" eb="3">
      <t>バイデン</t>
    </rPh>
    <rPh sb="3" eb="4">
      <t>サキ</t>
    </rPh>
    <phoneticPr fontId="2"/>
  </si>
  <si>
    <t>発電量を制御</t>
    <rPh sb="0" eb="2">
      <t>ハツデン</t>
    </rPh>
    <rPh sb="2" eb="3">
      <t>リョウ</t>
    </rPh>
    <rPh sb="4" eb="6">
      <t>セイギョ</t>
    </rPh>
    <phoneticPr fontId="2"/>
  </si>
  <si>
    <t>売電</t>
    <rPh sb="0" eb="2">
      <t>バイデン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</si>
</sst>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.00_);[Red]\(#,##0.00\)"/>
    <numFmt numFmtId="178" formatCode="#,##0.0_);[Red]\(#,##0.0\)"/>
    <numFmt numFmtId="179" formatCode="#,##0.000_);[Red]\(#,##0.00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4"/>
      <color rgb="FF7030A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/>
  </cellStyleXfs>
  <cellXfs count="84">
    <xf numFmtId="0" fontId="0" fillId="0" borderId="0" xfId="0">
      <alignment vertical="center"/>
    </xf>
    <xf numFmtId="0" fontId="1" fillId="0" borderId="0" xfId="1" applyFont="1" applyProtection="1">
      <alignment vertical="center"/>
    </xf>
    <xf numFmtId="0" fontId="1" fillId="0" borderId="0" xfId="1" applyFont="1" applyAlignment="1" applyProtection="1">
      <alignment horizontal="center" vertical="center"/>
    </xf>
    <xf numFmtId="0" fontId="4" fillId="0" borderId="0" xfId="1" applyFont="1" applyProtection="1">
      <alignment vertical="center"/>
    </xf>
    <xf numFmtId="176" fontId="5" fillId="0" borderId="0" xfId="1" applyNumberFormat="1" applyFont="1" applyProtection="1">
      <alignment vertical="center"/>
    </xf>
    <xf numFmtId="0" fontId="6" fillId="0" borderId="0" xfId="1" applyFont="1" applyProtection="1">
      <alignment vertical="center"/>
    </xf>
    <xf numFmtId="176" fontId="9" fillId="0" borderId="0" xfId="1" applyNumberFormat="1" applyFont="1" applyProtection="1">
      <alignment vertical="center"/>
    </xf>
    <xf numFmtId="0" fontId="5" fillId="0" borderId="0" xfId="1" applyFont="1" applyProtection="1">
      <alignment vertical="center"/>
    </xf>
    <xf numFmtId="0" fontId="10" fillId="0" borderId="0" xfId="1" applyFont="1" applyProtection="1">
      <alignment vertical="center"/>
    </xf>
    <xf numFmtId="0" fontId="12" fillId="0" borderId="0" xfId="2" applyFont="1" applyAlignment="1" applyProtection="1">
      <alignment horizontal="left" vertical="top" wrapText="1"/>
    </xf>
    <xf numFmtId="0" fontId="13" fillId="2" borderId="0" xfId="2" applyFont="1" applyFill="1" applyBorder="1" applyAlignment="1" applyProtection="1">
      <alignment horizontal="right" vertical="center" wrapText="1" indent="1"/>
    </xf>
    <xf numFmtId="0" fontId="15" fillId="2" borderId="0" xfId="2" applyFont="1" applyFill="1" applyAlignment="1" applyProtection="1">
      <alignment horizontal="left" vertical="center" wrapText="1"/>
    </xf>
    <xf numFmtId="0" fontId="16" fillId="2" borderId="0" xfId="2" applyFont="1" applyFill="1" applyAlignment="1" applyProtection="1">
      <alignment horizontal="left" vertical="center" wrapText="1"/>
    </xf>
    <xf numFmtId="0" fontId="12" fillId="0" borderId="0" xfId="2" applyFont="1" applyAlignment="1" applyProtection="1">
      <alignment horizontal="left" vertical="top"/>
    </xf>
    <xf numFmtId="0" fontId="14" fillId="2" borderId="0" xfId="2" applyFont="1" applyFill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horizontal="left" vertical="center" wrapText="1"/>
    </xf>
    <xf numFmtId="0" fontId="13" fillId="0" borderId="0" xfId="1" applyFont="1" applyBorder="1" applyProtection="1">
      <alignment vertical="center"/>
    </xf>
    <xf numFmtId="0" fontId="17" fillId="0" borderId="0" xfId="1" applyFont="1" applyAlignment="1" applyProtection="1">
      <alignment vertical="center" textRotation="255"/>
    </xf>
    <xf numFmtId="177" fontId="13" fillId="3" borderId="2" xfId="1" applyNumberFormat="1" applyFont="1" applyFill="1" applyBorder="1" applyAlignment="1" applyProtection="1">
      <alignment horizontal="center" vertical="center"/>
      <protection locked="0"/>
    </xf>
    <xf numFmtId="178" fontId="15" fillId="4" borderId="1" xfId="1" applyNumberFormat="1" applyFont="1" applyFill="1" applyBorder="1" applyProtection="1">
      <alignment vertical="center"/>
    </xf>
    <xf numFmtId="176" fontId="13" fillId="3" borderId="2" xfId="1" applyNumberFormat="1" applyFont="1" applyFill="1" applyBorder="1" applyAlignment="1" applyProtection="1">
      <alignment horizontal="center" vertical="center"/>
      <protection locked="0"/>
    </xf>
    <xf numFmtId="176" fontId="13" fillId="0" borderId="2" xfId="1" applyNumberFormat="1" applyFont="1" applyFill="1" applyBorder="1" applyAlignment="1" applyProtection="1">
      <alignment horizontal="center" vertical="center"/>
    </xf>
    <xf numFmtId="178" fontId="15" fillId="4" borderId="2" xfId="1" applyNumberFormat="1" applyFont="1" applyFill="1" applyBorder="1" applyProtection="1">
      <alignment vertical="center"/>
    </xf>
    <xf numFmtId="49" fontId="5" fillId="0" borderId="0" xfId="1" applyNumberFormat="1" applyFont="1" applyProtection="1">
      <alignment vertical="center"/>
    </xf>
    <xf numFmtId="0" fontId="6" fillId="0" borderId="0" xfId="1" applyFont="1" applyBorder="1" applyAlignment="1" applyProtection="1">
      <alignment horizontal="center" vertical="center" wrapText="1"/>
    </xf>
    <xf numFmtId="176" fontId="13" fillId="0" borderId="9" xfId="1" applyNumberFormat="1" applyFont="1" applyFill="1" applyBorder="1" applyAlignment="1" applyProtection="1">
      <alignment horizontal="center" vertical="center"/>
    </xf>
    <xf numFmtId="178" fontId="15" fillId="4" borderId="10" xfId="1" applyNumberFormat="1" applyFont="1" applyFill="1" applyBorder="1" applyProtection="1">
      <alignment vertical="center"/>
    </xf>
    <xf numFmtId="0" fontId="14" fillId="0" borderId="12" xfId="1" applyFont="1" applyFill="1" applyBorder="1" applyAlignment="1" applyProtection="1">
      <alignment horizontal="left" wrapText="1"/>
    </xf>
    <xf numFmtId="0" fontId="14" fillId="0" borderId="12" xfId="1" applyFont="1" applyFill="1" applyBorder="1" applyAlignment="1" applyProtection="1">
      <alignment horizontal="left" vertical="center" wrapText="1"/>
    </xf>
    <xf numFmtId="177" fontId="13" fillId="0" borderId="12" xfId="1" applyNumberFormat="1" applyFont="1" applyFill="1" applyBorder="1" applyAlignment="1" applyProtection="1">
      <alignment horizontal="center" vertical="center"/>
    </xf>
    <xf numFmtId="176" fontId="15" fillId="0" borderId="12" xfId="1" applyNumberFormat="1" applyFont="1" applyFill="1" applyBorder="1" applyProtection="1">
      <alignment vertical="center"/>
    </xf>
    <xf numFmtId="0" fontId="6" fillId="0" borderId="0" xfId="1" applyFont="1" applyAlignment="1" applyProtection="1">
      <alignment vertical="top" shrinkToFit="1"/>
    </xf>
    <xf numFmtId="0" fontId="10" fillId="0" borderId="0" xfId="1" applyFont="1" applyAlignment="1">
      <alignment horizontal="left" vertical="center" wrapText="1"/>
    </xf>
    <xf numFmtId="176" fontId="13" fillId="3" borderId="1" xfId="1" applyNumberFormat="1" applyFont="1" applyFill="1" applyBorder="1" applyAlignment="1" applyProtection="1">
      <alignment horizontal="center" vertical="center" wrapText="1"/>
    </xf>
    <xf numFmtId="176" fontId="15" fillId="4" borderId="1" xfId="1" applyNumberFormat="1" applyFont="1" applyFill="1" applyBorder="1" applyProtection="1">
      <alignment vertical="center"/>
    </xf>
    <xf numFmtId="179" fontId="13" fillId="3" borderId="1" xfId="1" applyNumberFormat="1" applyFont="1" applyFill="1" applyBorder="1" applyAlignment="1" applyProtection="1">
      <alignment horizontal="center" vertical="center" wrapText="1"/>
    </xf>
    <xf numFmtId="177" fontId="13" fillId="0" borderId="2" xfId="1" applyNumberFormat="1" applyFont="1" applyFill="1" applyBorder="1" applyAlignment="1" applyProtection="1">
      <alignment horizontal="center" vertical="center"/>
    </xf>
    <xf numFmtId="178" fontId="15" fillId="4" borderId="1" xfId="1" applyNumberFormat="1" applyFont="1" applyFill="1" applyBorder="1" applyAlignment="1" applyProtection="1">
      <alignment vertical="center" wrapText="1"/>
    </xf>
    <xf numFmtId="177" fontId="13" fillId="0" borderId="1" xfId="1" applyNumberFormat="1" applyFont="1" applyFill="1" applyBorder="1" applyAlignment="1" applyProtection="1">
      <alignment horizontal="center" vertical="center"/>
    </xf>
    <xf numFmtId="176" fontId="15" fillId="4" borderId="1" xfId="1" applyNumberFormat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>
      <alignment horizontal="left" vertical="center" wrapText="1"/>
    </xf>
    <xf numFmtId="177" fontId="13" fillId="0" borderId="0" xfId="1" applyNumberFormat="1" applyFont="1" applyFill="1" applyBorder="1" applyAlignment="1" applyProtection="1">
      <alignment horizontal="center" vertical="center"/>
    </xf>
    <xf numFmtId="176" fontId="15" fillId="0" borderId="0" xfId="1" applyNumberFormat="1" applyFont="1" applyFill="1" applyBorder="1" applyProtection="1">
      <alignment vertical="center"/>
    </xf>
    <xf numFmtId="0" fontId="5" fillId="0" borderId="0" xfId="1" applyFont="1" applyBorder="1" applyProtection="1">
      <alignment vertical="center"/>
    </xf>
    <xf numFmtId="178" fontId="15" fillId="4" borderId="2" xfId="1" applyNumberFormat="1" applyFont="1" applyFill="1" applyBorder="1" applyAlignment="1" applyProtection="1">
      <alignment vertical="center" wrapText="1"/>
    </xf>
    <xf numFmtId="0" fontId="1" fillId="0" borderId="0" xfId="1" applyFont="1" applyAlignment="1" applyProtection="1"/>
    <xf numFmtId="177" fontId="13" fillId="0" borderId="9" xfId="1" applyNumberFormat="1" applyFont="1" applyFill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 wrapText="1"/>
    </xf>
    <xf numFmtId="178" fontId="13" fillId="3" borderId="1" xfId="1" applyNumberFormat="1" applyFont="1" applyFill="1" applyBorder="1" applyAlignment="1" applyProtection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4" fillId="0" borderId="14" xfId="1" applyFont="1" applyBorder="1" applyProtection="1">
      <alignment vertical="center"/>
    </xf>
    <xf numFmtId="0" fontId="4" fillId="0" borderId="6" xfId="1" applyFont="1" applyBorder="1" applyAlignment="1" applyProtection="1">
      <alignment vertical="top"/>
    </xf>
    <xf numFmtId="0" fontId="1" fillId="3" borderId="1" xfId="1" applyFont="1" applyFill="1" applyBorder="1" applyAlignment="1" applyProtection="1">
      <alignment horizontal="center" vertical="center"/>
    </xf>
    <xf numFmtId="0" fontId="4" fillId="3" borderId="17" xfId="1" applyFont="1" applyFill="1" applyBorder="1" applyProtection="1">
      <alignment vertical="center"/>
    </xf>
    <xf numFmtId="0" fontId="10" fillId="0" borderId="0" xfId="1" applyFont="1" applyAlignment="1">
      <alignment horizontal="left" vertical="center" wrapText="1"/>
    </xf>
    <xf numFmtId="176" fontId="13" fillId="3" borderId="2" xfId="1" applyNumberFormat="1" applyFont="1" applyFill="1" applyBorder="1" applyAlignment="1" applyProtection="1">
      <alignment horizontal="center" vertical="center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4" fillId="4" borderId="7" xfId="1" applyFont="1" applyFill="1" applyBorder="1" applyAlignment="1" applyProtection="1">
      <alignment horizontal="left" vertical="center" wrapText="1"/>
    </xf>
    <xf numFmtId="0" fontId="14" fillId="4" borderId="8" xfId="1" applyFont="1" applyFill="1" applyBorder="1" applyAlignment="1" applyProtection="1">
      <alignment horizontal="left" vertical="center" wrapText="1"/>
    </xf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1" fillId="0" borderId="0" xfId="1" applyFont="1" applyAlignment="1" applyProtection="1">
      <alignment horizontal="center" vertical="top"/>
    </xf>
    <xf numFmtId="0" fontId="14" fillId="4" borderId="1" xfId="1" applyFont="1" applyFill="1" applyBorder="1" applyAlignment="1" applyProtection="1">
      <alignment horizontal="left" vertical="center" wrapText="1"/>
    </xf>
    <xf numFmtId="0" fontId="14" fillId="4" borderId="3" xfId="1" applyFont="1" applyFill="1" applyBorder="1" applyAlignment="1" applyProtection="1">
      <alignment horizontal="left" vertical="center" wrapText="1"/>
    </xf>
    <xf numFmtId="0" fontId="14" fillId="4" borderId="4" xfId="1" applyFont="1" applyFill="1" applyBorder="1" applyAlignment="1" applyProtection="1">
      <alignment horizontal="left" vertical="center" wrapText="1"/>
    </xf>
    <xf numFmtId="0" fontId="1" fillId="0" borderId="0" xfId="1" applyFont="1" applyAlignment="1" applyProtection="1">
      <alignment horizontal="left" shrinkToFit="1"/>
    </xf>
    <xf numFmtId="0" fontId="14" fillId="4" borderId="5" xfId="1" applyFont="1" applyFill="1" applyBorder="1" applyAlignment="1" applyProtection="1">
      <alignment horizontal="left" vertical="center" wrapText="1"/>
    </xf>
    <xf numFmtId="0" fontId="14" fillId="4" borderId="6" xfId="1" applyFont="1" applyFill="1" applyBorder="1" applyAlignment="1" applyProtection="1">
      <alignment horizontal="left" vertical="center" wrapText="1"/>
    </xf>
    <xf numFmtId="0" fontId="14" fillId="4" borderId="1" xfId="1" quotePrefix="1" applyFont="1" applyFill="1" applyBorder="1" applyAlignment="1" applyProtection="1">
      <alignment horizontal="left" vertical="center" wrapText="1"/>
    </xf>
    <xf numFmtId="0" fontId="14" fillId="4" borderId="1" xfId="1" applyFont="1" applyFill="1" applyBorder="1" applyAlignment="1" applyProtection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top" wrapText="1"/>
    </xf>
    <xf numFmtId="0" fontId="14" fillId="4" borderId="2" xfId="1" applyFont="1" applyFill="1" applyBorder="1" applyAlignment="1" applyProtection="1">
      <alignment horizontal="left" vertical="center" wrapText="1"/>
    </xf>
    <xf numFmtId="0" fontId="14" fillId="4" borderId="5" xfId="1" applyFont="1" applyFill="1" applyBorder="1" applyAlignment="1" applyProtection="1">
      <alignment vertical="center" wrapText="1"/>
    </xf>
    <xf numFmtId="0" fontId="14" fillId="4" borderId="6" xfId="1" applyFont="1" applyFill="1" applyBorder="1" applyAlignment="1" applyProtection="1">
      <alignment vertical="center" wrapText="1"/>
    </xf>
    <xf numFmtId="0" fontId="14" fillId="4" borderId="15" xfId="1" applyFont="1" applyFill="1" applyBorder="1" applyAlignment="1" applyProtection="1">
      <alignment vertical="center" wrapText="1"/>
    </xf>
    <xf numFmtId="0" fontId="14" fillId="4" borderId="16" xfId="1" applyFont="1" applyFill="1" applyBorder="1" applyAlignment="1" applyProtection="1">
      <alignment vertical="center" wrapText="1"/>
    </xf>
    <xf numFmtId="0" fontId="1" fillId="3" borderId="2" xfId="1" applyFont="1" applyFill="1" applyBorder="1" applyAlignment="1" applyProtection="1">
      <alignment horizontal="left" vertical="center" wrapText="1"/>
    </xf>
    <xf numFmtId="0" fontId="1" fillId="3" borderId="17" xfId="1" applyFont="1" applyFill="1" applyBorder="1" applyAlignment="1" applyProtection="1">
      <alignment horizontal="left" vertical="center" wrapText="1"/>
    </xf>
    <xf numFmtId="0" fontId="14" fillId="4" borderId="11" xfId="1" applyFont="1" applyFill="1" applyBorder="1" applyAlignment="1" applyProtection="1">
      <alignment horizontal="left" vertical="center" wrapText="1"/>
    </xf>
    <xf numFmtId="0" fontId="14" fillId="4" borderId="9" xfId="1" applyFont="1" applyFill="1" applyBorder="1" applyAlignment="1" applyProtection="1">
      <alignment horizontal="left" vertical="center" wrapText="1"/>
    </xf>
    <xf numFmtId="0" fontId="10" fillId="0" borderId="0" xfId="1" applyFont="1" applyAlignment="1">
      <alignment vertical="center" wrapText="1"/>
    </xf>
  </cellXfs>
  <cellStyles count="3">
    <cellStyle name="標準" xfId="0" builtinId="0"/>
    <cellStyle name="標準 2" xfId="2"/>
    <cellStyle name="標準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3"/>
  <sheetViews>
    <sheetView showGridLines="0" view="pageBreakPreview" zoomScale="85" zoomScaleNormal="100" zoomScaleSheetLayoutView="85" workbookViewId="0">
      <selection activeCell="M8" sqref="M8"/>
    </sheetView>
  </sheetViews>
  <sheetFormatPr defaultColWidth="8" defaultRowHeight="13.5" x14ac:dyDescent="0.4"/>
  <cols>
    <col min="1" max="1" width="2.75" style="1" customWidth="1"/>
    <col min="2" max="2" width="3.625" style="1" customWidth="1"/>
    <col min="3" max="3" width="16.875" style="2" customWidth="1"/>
    <col min="4" max="4" width="20.25" style="1" customWidth="1"/>
    <col min="5" max="5" width="19.375" style="2" customWidth="1"/>
    <col min="6" max="6" width="27.875" style="3" customWidth="1"/>
    <col min="7" max="7" width="4.5" style="4" customWidth="1"/>
    <col min="8" max="8" width="9.625" style="1" customWidth="1"/>
    <col min="9" max="9" width="7.25" style="1" customWidth="1"/>
    <col min="10" max="10" width="3.25" style="1" customWidth="1"/>
    <col min="11" max="11" width="10.75" style="1" customWidth="1"/>
    <col min="12" max="17" width="8" style="1" customWidth="1"/>
    <col min="18" max="18" width="13.125" style="1" customWidth="1"/>
    <col min="19" max="19" width="8" style="1" customWidth="1"/>
    <col min="20" max="16384" width="8" style="1"/>
  </cols>
  <sheetData>
    <row r="1" spans="1:20" x14ac:dyDescent="0.4">
      <c r="A1" s="1" t="s">
        <v>53</v>
      </c>
    </row>
    <row r="2" spans="1:20" ht="33.6" customHeight="1" x14ac:dyDescent="0.4">
      <c r="A2" s="5"/>
      <c r="B2" s="61" t="s">
        <v>54</v>
      </c>
      <c r="C2" s="62"/>
      <c r="D2" s="62"/>
      <c r="E2" s="62"/>
      <c r="F2" s="6"/>
      <c r="G2" s="7"/>
      <c r="H2" s="63"/>
      <c r="I2" s="63"/>
      <c r="J2" s="8" t="s">
        <v>0</v>
      </c>
    </row>
    <row r="3" spans="1:20" s="9" customFormat="1" ht="12.75" customHeight="1" x14ac:dyDescent="0.4">
      <c r="B3" s="13"/>
      <c r="C3" s="10"/>
      <c r="D3" s="14"/>
      <c r="E3" s="14"/>
      <c r="F3" s="14"/>
      <c r="G3" s="11"/>
      <c r="H3" s="12"/>
    </row>
    <row r="4" spans="1:20" ht="16.5" customHeight="1" x14ac:dyDescent="0.4">
      <c r="B4" s="1" t="s">
        <v>1</v>
      </c>
      <c r="C4" s="15"/>
      <c r="D4" s="15"/>
      <c r="E4" s="16"/>
      <c r="F4" s="17"/>
    </row>
    <row r="5" spans="1:20" ht="40.5" customHeight="1" x14ac:dyDescent="0.4">
      <c r="B5" s="18"/>
      <c r="C5" s="64" t="s">
        <v>41</v>
      </c>
      <c r="D5" s="64"/>
      <c r="E5" s="19"/>
      <c r="F5" s="20" t="s">
        <v>2</v>
      </c>
      <c r="G5" s="7" t="s">
        <v>3</v>
      </c>
    </row>
    <row r="6" spans="1:20" ht="40.5" customHeight="1" x14ac:dyDescent="0.4">
      <c r="B6" s="18"/>
      <c r="C6" s="65" t="s">
        <v>43</v>
      </c>
      <c r="D6" s="66"/>
      <c r="E6" s="21"/>
      <c r="F6" s="20" t="s">
        <v>4</v>
      </c>
      <c r="G6" s="7" t="s">
        <v>5</v>
      </c>
    </row>
    <row r="7" spans="1:20" ht="40.5" customHeight="1" x14ac:dyDescent="0.4">
      <c r="B7" s="18"/>
      <c r="C7" s="65" t="s">
        <v>44</v>
      </c>
      <c r="D7" s="66"/>
      <c r="E7" s="21"/>
      <c r="F7" s="20" t="s">
        <v>4</v>
      </c>
      <c r="G7" s="7" t="s">
        <v>6</v>
      </c>
    </row>
    <row r="8" spans="1:20" ht="40.5" customHeight="1" x14ac:dyDescent="0.4">
      <c r="B8" s="18"/>
      <c r="C8" s="65" t="s">
        <v>45</v>
      </c>
      <c r="D8" s="66"/>
      <c r="E8" s="21"/>
      <c r="F8" s="20" t="s">
        <v>4</v>
      </c>
      <c r="G8" s="7" t="s">
        <v>7</v>
      </c>
    </row>
    <row r="9" spans="1:20" ht="40.5" customHeight="1" x14ac:dyDescent="0.15">
      <c r="B9" s="18"/>
      <c r="C9" s="65" t="s">
        <v>8</v>
      </c>
      <c r="D9" s="66"/>
      <c r="E9" s="22" t="str">
        <f>IF(E7=0,"",E7+E8)</f>
        <v/>
      </c>
      <c r="F9" s="20" t="s">
        <v>9</v>
      </c>
      <c r="G9" s="7" t="s">
        <v>10</v>
      </c>
      <c r="H9" s="67"/>
      <c r="I9" s="67"/>
    </row>
    <row r="10" spans="1:20" ht="40.5" customHeight="1" thickBot="1" x14ac:dyDescent="0.45">
      <c r="B10" s="18"/>
      <c r="C10" s="68" t="s">
        <v>11</v>
      </c>
      <c r="D10" s="69"/>
      <c r="E10" s="22" t="str">
        <f>IF(E5=0,"",E9/ROUND(E5,2))</f>
        <v/>
      </c>
      <c r="F10" s="23" t="s">
        <v>12</v>
      </c>
      <c r="G10" s="24" t="s">
        <v>13</v>
      </c>
      <c r="H10" s="25"/>
      <c r="K10" s="58"/>
      <c r="L10" s="58"/>
      <c r="M10" s="58"/>
      <c r="N10" s="58"/>
      <c r="O10" s="58"/>
      <c r="P10" s="58"/>
      <c r="Q10" s="58"/>
      <c r="R10" s="58"/>
    </row>
    <row r="11" spans="1:20" ht="40.5" customHeight="1" thickBot="1" x14ac:dyDescent="0.45">
      <c r="B11" s="18"/>
      <c r="C11" s="59" t="s">
        <v>42</v>
      </c>
      <c r="D11" s="60"/>
      <c r="E11" s="26" t="str">
        <f>IF(ROUNDDOWN(E5,0)=0,"",ROUNDDOWN(E5,0)*50000)</f>
        <v/>
      </c>
      <c r="F11" s="27" t="s">
        <v>4</v>
      </c>
      <c r="G11" s="7" t="s">
        <v>14</v>
      </c>
    </row>
    <row r="12" spans="1:20" ht="16.5" customHeight="1" x14ac:dyDescent="0.15">
      <c r="B12" s="1" t="s">
        <v>34</v>
      </c>
      <c r="C12" s="28"/>
      <c r="D12" s="29"/>
      <c r="E12" s="30"/>
      <c r="F12" s="31"/>
      <c r="G12" s="7"/>
      <c r="H12" s="25"/>
      <c r="I12" s="32"/>
      <c r="K12" s="33"/>
      <c r="L12" s="33"/>
      <c r="M12" s="33"/>
      <c r="N12" s="33"/>
      <c r="O12" s="33"/>
      <c r="P12" s="33"/>
      <c r="Q12" s="33"/>
      <c r="R12" s="33"/>
    </row>
    <row r="13" spans="1:20" ht="40.5" customHeight="1" x14ac:dyDescent="0.4">
      <c r="B13" s="18"/>
      <c r="C13" s="70" t="s">
        <v>15</v>
      </c>
      <c r="D13" s="70"/>
      <c r="E13" s="34"/>
      <c r="F13" s="35" t="s">
        <v>16</v>
      </c>
      <c r="G13" s="7" t="s">
        <v>29</v>
      </c>
    </row>
    <row r="14" spans="1:20" ht="40.5" customHeight="1" x14ac:dyDescent="0.4">
      <c r="B14" s="18"/>
      <c r="C14" s="71" t="s">
        <v>40</v>
      </c>
      <c r="D14" s="71"/>
      <c r="E14" s="49"/>
      <c r="F14" s="35" t="s">
        <v>17</v>
      </c>
      <c r="G14" s="7" t="s">
        <v>30</v>
      </c>
      <c r="K14" s="57"/>
      <c r="L14" s="57"/>
      <c r="M14" s="57"/>
      <c r="N14" s="57"/>
      <c r="O14" s="57"/>
      <c r="P14" s="57"/>
      <c r="Q14" s="57"/>
      <c r="R14" s="57"/>
      <c r="S14" s="57"/>
      <c r="T14" s="57"/>
    </row>
    <row r="15" spans="1:20" ht="40.5" customHeight="1" x14ac:dyDescent="0.4">
      <c r="B15" s="18"/>
      <c r="C15" s="71" t="s">
        <v>18</v>
      </c>
      <c r="D15" s="71"/>
      <c r="E15" s="36"/>
      <c r="F15" s="35" t="s">
        <v>19</v>
      </c>
      <c r="G15" s="7" t="s">
        <v>31</v>
      </c>
      <c r="K15" s="57"/>
      <c r="L15" s="57"/>
      <c r="M15" s="57"/>
      <c r="N15" s="57"/>
      <c r="O15" s="57"/>
      <c r="P15" s="57"/>
      <c r="Q15" s="57"/>
      <c r="R15" s="57"/>
      <c r="S15" s="57"/>
      <c r="T15" s="57"/>
    </row>
    <row r="16" spans="1:20" ht="40.5" customHeight="1" x14ac:dyDescent="0.4">
      <c r="B16" s="18"/>
      <c r="C16" s="64" t="s">
        <v>21</v>
      </c>
      <c r="D16" s="64"/>
      <c r="E16" s="37" t="str">
        <f>IF(E5="","",ROUND(E5,2)*E14/100*24*365*E13)</f>
        <v/>
      </c>
      <c r="F16" s="38" t="s">
        <v>33</v>
      </c>
      <c r="G16" s="7" t="s">
        <v>35</v>
      </c>
    </row>
    <row r="17" spans="2:18" ht="40.5" customHeight="1" x14ac:dyDescent="0.4">
      <c r="B17" s="18"/>
      <c r="C17" s="64" t="s">
        <v>22</v>
      </c>
      <c r="D17" s="64"/>
      <c r="E17" s="39" t="str">
        <f>IF(E16="","",E16*E15/1000)</f>
        <v/>
      </c>
      <c r="F17" s="40" t="s">
        <v>39</v>
      </c>
      <c r="G17" s="7" t="s">
        <v>20</v>
      </c>
      <c r="K17" s="58"/>
      <c r="L17" s="72"/>
      <c r="M17" s="72"/>
      <c r="N17" s="72"/>
      <c r="O17" s="72"/>
      <c r="P17" s="72"/>
      <c r="Q17" s="72"/>
      <c r="R17" s="72"/>
    </row>
    <row r="18" spans="2:18" ht="12" customHeight="1" x14ac:dyDescent="0.4">
      <c r="B18" s="18"/>
      <c r="C18" s="41"/>
      <c r="D18" s="41"/>
      <c r="E18" s="42"/>
      <c r="F18" s="43"/>
      <c r="G18" s="44"/>
      <c r="H18" s="25"/>
      <c r="I18" s="32"/>
      <c r="K18" s="33"/>
      <c r="L18" s="33"/>
      <c r="M18" s="33"/>
      <c r="N18" s="33"/>
      <c r="O18" s="33"/>
      <c r="P18" s="33"/>
      <c r="Q18" s="33"/>
      <c r="R18" s="33"/>
    </row>
    <row r="19" spans="2:18" ht="16.5" customHeight="1" x14ac:dyDescent="0.15">
      <c r="B19" s="1" t="s">
        <v>23</v>
      </c>
      <c r="C19" s="28"/>
      <c r="D19" s="29"/>
      <c r="E19" s="30"/>
      <c r="F19" s="31"/>
      <c r="G19" s="7"/>
      <c r="H19" s="25"/>
      <c r="I19" s="32"/>
      <c r="K19" s="33"/>
      <c r="L19" s="33"/>
      <c r="M19" s="33"/>
      <c r="N19" s="33"/>
      <c r="O19" s="33"/>
      <c r="P19" s="33"/>
      <c r="Q19" s="33"/>
      <c r="R19" s="33"/>
    </row>
    <row r="20" spans="2:18" ht="40.5" customHeight="1" x14ac:dyDescent="0.4">
      <c r="B20" s="18"/>
      <c r="C20" s="64" t="s">
        <v>24</v>
      </c>
      <c r="D20" s="64"/>
      <c r="E20" s="21"/>
      <c r="F20" s="20" t="s">
        <v>25</v>
      </c>
      <c r="G20" s="7" t="s">
        <v>36</v>
      </c>
      <c r="K20" s="73"/>
      <c r="L20" s="73"/>
      <c r="M20" s="73"/>
      <c r="N20" s="73"/>
      <c r="O20" s="73"/>
      <c r="P20" s="73"/>
      <c r="Q20" s="73"/>
      <c r="R20" s="73"/>
    </row>
    <row r="21" spans="2:18" ht="40.5" customHeight="1" thickBot="1" x14ac:dyDescent="0.2">
      <c r="B21" s="18"/>
      <c r="C21" s="74" t="s">
        <v>26</v>
      </c>
      <c r="D21" s="74"/>
      <c r="E21" s="56"/>
      <c r="F21" s="45" t="s">
        <v>46</v>
      </c>
      <c r="G21" s="7" t="s">
        <v>37</v>
      </c>
      <c r="H21" s="46" t="s">
        <v>27</v>
      </c>
    </row>
    <row r="22" spans="2:18" ht="40.5" customHeight="1" thickBot="1" x14ac:dyDescent="0.45">
      <c r="B22" s="18"/>
      <c r="C22" s="81" t="s">
        <v>28</v>
      </c>
      <c r="D22" s="82"/>
      <c r="E22" s="47" t="str">
        <f>IF(E21="","",E20/E21*100)</f>
        <v/>
      </c>
      <c r="F22" s="27" t="s">
        <v>38</v>
      </c>
      <c r="G22" s="7" t="s">
        <v>32</v>
      </c>
      <c r="H22" s="48" t="str">
        <f>IF(E22="","",IF(E22&gt;=50,"○",""))</f>
        <v/>
      </c>
      <c r="K22" s="58"/>
      <c r="L22" s="58"/>
      <c r="M22" s="58"/>
      <c r="N22" s="58"/>
      <c r="O22" s="58"/>
      <c r="P22" s="58"/>
      <c r="Q22" s="58"/>
      <c r="R22" s="58"/>
    </row>
    <row r="24" spans="2:18" ht="16.5" customHeight="1" x14ac:dyDescent="0.15">
      <c r="B24" s="1" t="s">
        <v>47</v>
      </c>
      <c r="C24" s="28"/>
      <c r="D24" s="29"/>
      <c r="E24" s="30"/>
      <c r="F24" s="31"/>
      <c r="G24" s="7"/>
      <c r="H24" s="25"/>
      <c r="I24" s="32"/>
      <c r="K24" s="55"/>
      <c r="L24" s="55"/>
      <c r="M24" s="55"/>
      <c r="N24" s="55"/>
      <c r="O24" s="55"/>
      <c r="P24" s="55"/>
      <c r="Q24" s="55"/>
      <c r="R24" s="55"/>
    </row>
    <row r="25" spans="2:18" ht="19.5" customHeight="1" x14ac:dyDescent="0.4">
      <c r="C25" s="75" t="s">
        <v>48</v>
      </c>
      <c r="D25" s="76"/>
      <c r="E25" s="79"/>
      <c r="F25" s="52" t="s">
        <v>55</v>
      </c>
    </row>
    <row r="26" spans="2:18" ht="19.5" customHeight="1" x14ac:dyDescent="0.4">
      <c r="C26" s="77"/>
      <c r="D26" s="78"/>
      <c r="E26" s="80"/>
      <c r="F26" s="54"/>
    </row>
    <row r="27" spans="2:18" ht="40.5" customHeight="1" x14ac:dyDescent="0.4">
      <c r="C27" s="64" t="s">
        <v>49</v>
      </c>
      <c r="D27" s="64"/>
      <c r="E27" s="53"/>
      <c r="F27" s="51"/>
    </row>
    <row r="29" spans="2:18" ht="16.5" customHeight="1" x14ac:dyDescent="0.15">
      <c r="B29" s="1" t="s">
        <v>50</v>
      </c>
      <c r="C29" s="28"/>
      <c r="D29" s="29"/>
      <c r="E29" s="30"/>
      <c r="F29" s="31"/>
      <c r="G29" s="7"/>
      <c r="H29" s="25"/>
      <c r="I29" s="32"/>
      <c r="K29" s="50"/>
      <c r="L29" s="50"/>
      <c r="M29" s="50"/>
      <c r="N29" s="50"/>
      <c r="O29" s="50"/>
      <c r="P29" s="50"/>
      <c r="Q29" s="50"/>
      <c r="R29" s="50"/>
    </row>
    <row r="30" spans="2:18" ht="19.5" customHeight="1" x14ac:dyDescent="0.4">
      <c r="C30" s="75" t="s">
        <v>57</v>
      </c>
      <c r="D30" s="76"/>
      <c r="E30" s="79"/>
      <c r="F30" s="52" t="s">
        <v>55</v>
      </c>
      <c r="K30" s="83" t="s">
        <v>51</v>
      </c>
      <c r="L30" s="83"/>
      <c r="M30" s="83"/>
      <c r="N30" s="83"/>
      <c r="O30" s="83"/>
      <c r="P30" s="83"/>
      <c r="Q30" s="83"/>
      <c r="R30" s="83"/>
    </row>
    <row r="31" spans="2:18" ht="19.5" customHeight="1" x14ac:dyDescent="0.4">
      <c r="C31" s="77"/>
      <c r="D31" s="78"/>
      <c r="E31" s="80"/>
      <c r="F31" s="54"/>
      <c r="K31" s="83"/>
      <c r="L31" s="83"/>
      <c r="M31" s="83"/>
      <c r="N31" s="83"/>
      <c r="O31" s="83"/>
      <c r="P31" s="83"/>
      <c r="Q31" s="83"/>
      <c r="R31" s="83"/>
    </row>
    <row r="32" spans="2:18" ht="40.5" customHeight="1" x14ac:dyDescent="0.4">
      <c r="C32" s="64" t="s">
        <v>56</v>
      </c>
      <c r="D32" s="64"/>
      <c r="E32" s="53"/>
      <c r="F32" s="51"/>
    </row>
    <row r="33" ht="46.5" customHeight="1" x14ac:dyDescent="0.4"/>
  </sheetData>
  <sheetProtection selectLockedCells="1" selectUnlockedCells="1"/>
  <mergeCells count="30">
    <mergeCell ref="C30:D31"/>
    <mergeCell ref="E30:E31"/>
    <mergeCell ref="C32:D32"/>
    <mergeCell ref="C22:D22"/>
    <mergeCell ref="K22:R22"/>
    <mergeCell ref="C25:D26"/>
    <mergeCell ref="E25:E26"/>
    <mergeCell ref="C27:D27"/>
    <mergeCell ref="K30:R31"/>
    <mergeCell ref="C17:D17"/>
    <mergeCell ref="K17:R17"/>
    <mergeCell ref="C20:D20"/>
    <mergeCell ref="K20:R20"/>
    <mergeCell ref="C21:D21"/>
    <mergeCell ref="C16:D16"/>
    <mergeCell ref="C8:D8"/>
    <mergeCell ref="C9:D9"/>
    <mergeCell ref="H9:I9"/>
    <mergeCell ref="C10:D10"/>
    <mergeCell ref="C13:D13"/>
    <mergeCell ref="C14:D14"/>
    <mergeCell ref="C15:D15"/>
    <mergeCell ref="K14:T15"/>
    <mergeCell ref="K10:R10"/>
    <mergeCell ref="C11:D11"/>
    <mergeCell ref="B2:E2"/>
    <mergeCell ref="H2:I2"/>
    <mergeCell ref="C5:D5"/>
    <mergeCell ref="C6:D6"/>
    <mergeCell ref="C7:D7"/>
  </mergeCells>
  <phoneticPr fontId="2"/>
  <dataValidations count="1">
    <dataValidation type="list" allowBlank="1" showInputMessage="1" showErrorMessage="1" sqref="E32 E25:E27 E30:E31">
      <formula1>"○"</formula1>
    </dataValidation>
  </dataValidations>
  <pageMargins left="0.62992125984251968" right="0.23622047244094491" top="0.74803149606299213" bottom="0.55118110236220474" header="0.31496062992125984" footer="0.31496062992125984"/>
  <pageSetup paperSize="9" scale="77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3"/>
  <sheetViews>
    <sheetView showGridLines="0" tabSelected="1" view="pageBreakPreview" zoomScale="85" zoomScaleNormal="100" zoomScaleSheetLayoutView="85" workbookViewId="0">
      <selection activeCell="L8" sqref="L8"/>
    </sheetView>
  </sheetViews>
  <sheetFormatPr defaultColWidth="8" defaultRowHeight="13.5" x14ac:dyDescent="0.4"/>
  <cols>
    <col min="1" max="1" width="2.75" style="1" customWidth="1"/>
    <col min="2" max="2" width="3.625" style="1" customWidth="1"/>
    <col min="3" max="3" width="16.875" style="2" customWidth="1"/>
    <col min="4" max="4" width="20.25" style="1" customWidth="1"/>
    <col min="5" max="5" width="19.375" style="2" customWidth="1"/>
    <col min="6" max="6" width="27.875" style="3" customWidth="1"/>
    <col min="7" max="7" width="4.5" style="4" customWidth="1"/>
    <col min="8" max="8" width="9.625" style="1" customWidth="1"/>
    <col min="9" max="9" width="7.25" style="1" customWidth="1"/>
    <col min="10" max="10" width="3.25" style="1" customWidth="1"/>
    <col min="11" max="11" width="10.75" style="1" customWidth="1"/>
    <col min="12" max="17" width="8" style="1" customWidth="1"/>
    <col min="18" max="18" width="13.125" style="1" customWidth="1"/>
    <col min="19" max="19" width="8" style="1" customWidth="1"/>
    <col min="20" max="16384" width="8" style="1"/>
  </cols>
  <sheetData>
    <row r="1" spans="1:20" x14ac:dyDescent="0.4">
      <c r="A1" s="1" t="s">
        <v>53</v>
      </c>
    </row>
    <row r="2" spans="1:20" ht="33.6" customHeight="1" x14ac:dyDescent="0.4">
      <c r="A2" s="5"/>
      <c r="B2" s="61" t="s">
        <v>54</v>
      </c>
      <c r="C2" s="62"/>
      <c r="D2" s="62"/>
      <c r="E2" s="62"/>
      <c r="F2" s="6"/>
      <c r="G2" s="7"/>
      <c r="H2" s="63"/>
      <c r="I2" s="63"/>
      <c r="J2" s="8" t="s">
        <v>0</v>
      </c>
    </row>
    <row r="3" spans="1:20" s="9" customFormat="1" ht="12.75" customHeight="1" x14ac:dyDescent="0.4">
      <c r="B3" s="13"/>
      <c r="C3" s="10"/>
      <c r="D3" s="14"/>
      <c r="E3" s="14"/>
      <c r="F3" s="14"/>
      <c r="G3" s="11"/>
      <c r="H3" s="12"/>
    </row>
    <row r="4" spans="1:20" ht="16.5" customHeight="1" x14ac:dyDescent="0.4">
      <c r="B4" s="1" t="s">
        <v>1</v>
      </c>
      <c r="C4" s="15"/>
      <c r="D4" s="15"/>
      <c r="E4" s="16"/>
      <c r="F4" s="17"/>
    </row>
    <row r="5" spans="1:20" ht="40.5" customHeight="1" x14ac:dyDescent="0.4">
      <c r="B5" s="18"/>
      <c r="C5" s="64" t="s">
        <v>41</v>
      </c>
      <c r="D5" s="64"/>
      <c r="E5" s="19">
        <v>20.7</v>
      </c>
      <c r="F5" s="20" t="s">
        <v>2</v>
      </c>
      <c r="G5" s="7" t="s">
        <v>3</v>
      </c>
    </row>
    <row r="6" spans="1:20" ht="40.5" customHeight="1" x14ac:dyDescent="0.4">
      <c r="B6" s="18"/>
      <c r="C6" s="65" t="s">
        <v>43</v>
      </c>
      <c r="D6" s="66"/>
      <c r="E6" s="21">
        <v>200000</v>
      </c>
      <c r="F6" s="20" t="s">
        <v>4</v>
      </c>
      <c r="G6" s="7" t="s">
        <v>5</v>
      </c>
    </row>
    <row r="7" spans="1:20" ht="40.5" customHeight="1" x14ac:dyDescent="0.4">
      <c r="B7" s="18"/>
      <c r="C7" s="65" t="s">
        <v>44</v>
      </c>
      <c r="D7" s="66"/>
      <c r="E7" s="21">
        <v>2268000</v>
      </c>
      <c r="F7" s="20" t="s">
        <v>4</v>
      </c>
      <c r="G7" s="7" t="s">
        <v>6</v>
      </c>
    </row>
    <row r="8" spans="1:20" ht="40.5" customHeight="1" x14ac:dyDescent="0.4">
      <c r="B8" s="18"/>
      <c r="C8" s="65" t="s">
        <v>45</v>
      </c>
      <c r="D8" s="66"/>
      <c r="E8" s="21">
        <v>1500000</v>
      </c>
      <c r="F8" s="20" t="s">
        <v>4</v>
      </c>
      <c r="G8" s="7" t="s">
        <v>7</v>
      </c>
    </row>
    <row r="9" spans="1:20" ht="40.5" customHeight="1" x14ac:dyDescent="0.15">
      <c r="B9" s="18"/>
      <c r="C9" s="65" t="s">
        <v>8</v>
      </c>
      <c r="D9" s="66"/>
      <c r="E9" s="22">
        <f>IF(E7=0,"",E7+E8)</f>
        <v>3768000</v>
      </c>
      <c r="F9" s="20" t="s">
        <v>9</v>
      </c>
      <c r="G9" s="7" t="s">
        <v>10</v>
      </c>
      <c r="H9" s="67"/>
      <c r="I9" s="67"/>
    </row>
    <row r="10" spans="1:20" ht="40.5" customHeight="1" thickBot="1" x14ac:dyDescent="0.45">
      <c r="B10" s="18"/>
      <c r="C10" s="68" t="s">
        <v>11</v>
      </c>
      <c r="D10" s="69"/>
      <c r="E10" s="22">
        <f>IF(E5=0,"",E9/ROUND(E5,2))</f>
        <v>182028.98550724637</v>
      </c>
      <c r="F10" s="23" t="s">
        <v>12</v>
      </c>
      <c r="G10" s="24" t="s">
        <v>13</v>
      </c>
      <c r="H10" s="25"/>
      <c r="K10" s="58"/>
      <c r="L10" s="58"/>
      <c r="M10" s="58"/>
      <c r="N10" s="58"/>
      <c r="O10" s="58"/>
      <c r="P10" s="58"/>
      <c r="Q10" s="58"/>
      <c r="R10" s="58"/>
    </row>
    <row r="11" spans="1:20" ht="40.5" customHeight="1" thickBot="1" x14ac:dyDescent="0.45">
      <c r="B11" s="18"/>
      <c r="C11" s="59" t="s">
        <v>42</v>
      </c>
      <c r="D11" s="60"/>
      <c r="E11" s="26">
        <f>IF(ROUNDDOWN(E5,0)=0,"",ROUNDDOWN(E5,0)*50000)</f>
        <v>1000000</v>
      </c>
      <c r="F11" s="27" t="s">
        <v>4</v>
      </c>
      <c r="G11" s="7" t="s">
        <v>14</v>
      </c>
    </row>
    <row r="12" spans="1:20" ht="16.5" customHeight="1" x14ac:dyDescent="0.15">
      <c r="B12" s="1" t="s">
        <v>34</v>
      </c>
      <c r="C12" s="28"/>
      <c r="D12" s="29"/>
      <c r="E12" s="30"/>
      <c r="F12" s="31"/>
      <c r="G12" s="7"/>
      <c r="H12" s="25"/>
      <c r="I12" s="32"/>
      <c r="K12" s="55"/>
      <c r="L12" s="55"/>
      <c r="M12" s="55"/>
      <c r="N12" s="55"/>
      <c r="O12" s="55"/>
      <c r="P12" s="55"/>
      <c r="Q12" s="55"/>
      <c r="R12" s="55"/>
    </row>
    <row r="13" spans="1:20" ht="40.5" customHeight="1" x14ac:dyDescent="0.4">
      <c r="B13" s="18"/>
      <c r="C13" s="70" t="s">
        <v>15</v>
      </c>
      <c r="D13" s="70"/>
      <c r="E13" s="34">
        <v>17</v>
      </c>
      <c r="F13" s="35" t="s">
        <v>16</v>
      </c>
      <c r="G13" s="7" t="s">
        <v>29</v>
      </c>
    </row>
    <row r="14" spans="1:20" ht="40.5" customHeight="1" x14ac:dyDescent="0.4">
      <c r="B14" s="18"/>
      <c r="C14" s="71" t="s">
        <v>40</v>
      </c>
      <c r="D14" s="71"/>
      <c r="E14" s="49">
        <v>6.6</v>
      </c>
      <c r="F14" s="35" t="s">
        <v>17</v>
      </c>
      <c r="G14" s="7" t="s">
        <v>30</v>
      </c>
      <c r="K14" s="57"/>
      <c r="L14" s="57"/>
      <c r="M14" s="57"/>
      <c r="N14" s="57"/>
      <c r="O14" s="57"/>
      <c r="P14" s="57"/>
      <c r="Q14" s="57"/>
      <c r="R14" s="57"/>
      <c r="S14" s="57"/>
      <c r="T14" s="57"/>
    </row>
    <row r="15" spans="1:20" ht="40.5" customHeight="1" x14ac:dyDescent="0.4">
      <c r="B15" s="18"/>
      <c r="C15" s="71" t="s">
        <v>18</v>
      </c>
      <c r="D15" s="71"/>
      <c r="E15" s="36">
        <v>0.57899999999999996</v>
      </c>
      <c r="F15" s="35" t="s">
        <v>19</v>
      </c>
      <c r="G15" s="7" t="s">
        <v>31</v>
      </c>
      <c r="K15" s="57"/>
      <c r="L15" s="57"/>
      <c r="M15" s="57"/>
      <c r="N15" s="57"/>
      <c r="O15" s="57"/>
      <c r="P15" s="57"/>
      <c r="Q15" s="57"/>
      <c r="R15" s="57"/>
      <c r="S15" s="57"/>
      <c r="T15" s="57"/>
    </row>
    <row r="16" spans="1:20" ht="40.5" customHeight="1" x14ac:dyDescent="0.4">
      <c r="B16" s="18"/>
      <c r="C16" s="64" t="s">
        <v>21</v>
      </c>
      <c r="D16" s="64"/>
      <c r="E16" s="37">
        <f>IF(E5="","",ROUND(E5,2)*E14/100*24*365*E13)</f>
        <v>203454.50399999999</v>
      </c>
      <c r="F16" s="38" t="s">
        <v>33</v>
      </c>
      <c r="G16" s="7" t="s">
        <v>35</v>
      </c>
    </row>
    <row r="17" spans="2:18" ht="40.5" customHeight="1" x14ac:dyDescent="0.4">
      <c r="B17" s="18"/>
      <c r="C17" s="64" t="s">
        <v>22</v>
      </c>
      <c r="D17" s="64"/>
      <c r="E17" s="39">
        <f>IF(E16="","",E16*E15/1000)</f>
        <v>117.80015781599998</v>
      </c>
      <c r="F17" s="40" t="s">
        <v>39</v>
      </c>
      <c r="G17" s="7" t="s">
        <v>20</v>
      </c>
      <c r="K17" s="58"/>
      <c r="L17" s="72"/>
      <c r="M17" s="72"/>
      <c r="N17" s="72"/>
      <c r="O17" s="72"/>
      <c r="P17" s="72"/>
      <c r="Q17" s="72"/>
      <c r="R17" s="72"/>
    </row>
    <row r="18" spans="2:18" ht="12" customHeight="1" x14ac:dyDescent="0.4">
      <c r="B18" s="18"/>
      <c r="C18" s="41"/>
      <c r="D18" s="41"/>
      <c r="E18" s="42"/>
      <c r="F18" s="43"/>
      <c r="G18" s="44"/>
      <c r="H18" s="25"/>
      <c r="I18" s="32"/>
      <c r="K18" s="55"/>
      <c r="L18" s="55"/>
      <c r="M18" s="55"/>
      <c r="N18" s="55"/>
      <c r="O18" s="55"/>
      <c r="P18" s="55"/>
      <c r="Q18" s="55"/>
      <c r="R18" s="55"/>
    </row>
    <row r="19" spans="2:18" ht="16.5" customHeight="1" x14ac:dyDescent="0.15">
      <c r="B19" s="1" t="s">
        <v>23</v>
      </c>
      <c r="C19" s="28"/>
      <c r="D19" s="29"/>
      <c r="E19" s="30"/>
      <c r="F19" s="31"/>
      <c r="G19" s="7"/>
      <c r="H19" s="25"/>
      <c r="I19" s="32"/>
      <c r="K19" s="55"/>
      <c r="L19" s="55"/>
      <c r="M19" s="55"/>
      <c r="N19" s="55"/>
      <c r="O19" s="55"/>
      <c r="P19" s="55"/>
      <c r="Q19" s="55"/>
      <c r="R19" s="55"/>
    </row>
    <row r="20" spans="2:18" ht="40.5" customHeight="1" x14ac:dyDescent="0.4">
      <c r="B20" s="18"/>
      <c r="C20" s="64" t="s">
        <v>24</v>
      </c>
      <c r="D20" s="64"/>
      <c r="E20" s="21">
        <v>10000</v>
      </c>
      <c r="F20" s="20" t="s">
        <v>25</v>
      </c>
      <c r="G20" s="7" t="s">
        <v>36</v>
      </c>
      <c r="K20" s="73"/>
      <c r="L20" s="73"/>
      <c r="M20" s="73"/>
      <c r="N20" s="73"/>
      <c r="O20" s="73"/>
      <c r="P20" s="73"/>
      <c r="Q20" s="73"/>
      <c r="R20" s="73"/>
    </row>
    <row r="21" spans="2:18" ht="40.5" customHeight="1" thickBot="1" x14ac:dyDescent="0.2">
      <c r="B21" s="18"/>
      <c r="C21" s="74" t="s">
        <v>26</v>
      </c>
      <c r="D21" s="74"/>
      <c r="E21" s="56">
        <v>11967.911999999998</v>
      </c>
      <c r="F21" s="45" t="s">
        <v>46</v>
      </c>
      <c r="G21" s="7" t="s">
        <v>37</v>
      </c>
      <c r="H21" s="46" t="s">
        <v>27</v>
      </c>
    </row>
    <row r="22" spans="2:18" ht="40.5" customHeight="1" thickBot="1" x14ac:dyDescent="0.45">
      <c r="B22" s="18"/>
      <c r="C22" s="81" t="s">
        <v>28</v>
      </c>
      <c r="D22" s="82"/>
      <c r="E22" s="47">
        <f>IF(E21="","",E20/E21*100)</f>
        <v>83.556764120591808</v>
      </c>
      <c r="F22" s="27" t="s">
        <v>38</v>
      </c>
      <c r="G22" s="7" t="s">
        <v>32</v>
      </c>
      <c r="H22" s="48" t="str">
        <f>IF(E22="","",IF(E22&gt;=50,"○",""))</f>
        <v>○</v>
      </c>
      <c r="K22" s="58"/>
      <c r="L22" s="58"/>
      <c r="M22" s="58"/>
      <c r="N22" s="58"/>
      <c r="O22" s="58"/>
      <c r="P22" s="58"/>
      <c r="Q22" s="58"/>
      <c r="R22" s="58"/>
    </row>
    <row r="24" spans="2:18" ht="16.5" customHeight="1" x14ac:dyDescent="0.15">
      <c r="B24" s="1" t="s">
        <v>47</v>
      </c>
      <c r="C24" s="28"/>
      <c r="D24" s="29"/>
      <c r="E24" s="30"/>
      <c r="F24" s="31"/>
      <c r="G24" s="7"/>
      <c r="H24" s="25"/>
      <c r="I24" s="32"/>
      <c r="K24" s="55"/>
      <c r="L24" s="55"/>
      <c r="M24" s="55"/>
      <c r="N24" s="55"/>
      <c r="O24" s="55"/>
      <c r="P24" s="55"/>
      <c r="Q24" s="55"/>
      <c r="R24" s="55"/>
    </row>
    <row r="25" spans="2:18" ht="19.5" customHeight="1" x14ac:dyDescent="0.4">
      <c r="C25" s="75" t="s">
        <v>48</v>
      </c>
      <c r="D25" s="76"/>
      <c r="E25" s="79"/>
      <c r="F25" s="52" t="s">
        <v>55</v>
      </c>
    </row>
    <row r="26" spans="2:18" ht="19.5" customHeight="1" x14ac:dyDescent="0.4">
      <c r="C26" s="77"/>
      <c r="D26" s="78"/>
      <c r="E26" s="80"/>
      <c r="F26" s="54"/>
    </row>
    <row r="27" spans="2:18" ht="40.5" customHeight="1" x14ac:dyDescent="0.4">
      <c r="C27" s="64" t="s">
        <v>49</v>
      </c>
      <c r="D27" s="64"/>
      <c r="E27" s="53" t="s">
        <v>52</v>
      </c>
      <c r="F27" s="51"/>
    </row>
    <row r="29" spans="2:18" ht="16.5" customHeight="1" x14ac:dyDescent="0.15">
      <c r="B29" s="1" t="s">
        <v>50</v>
      </c>
      <c r="C29" s="28"/>
      <c r="D29" s="29"/>
      <c r="E29" s="30"/>
      <c r="F29" s="31"/>
      <c r="G29" s="7"/>
      <c r="H29" s="25"/>
      <c r="I29" s="32"/>
      <c r="K29" s="55"/>
      <c r="L29" s="55"/>
      <c r="M29" s="55"/>
      <c r="N29" s="55"/>
      <c r="O29" s="55"/>
      <c r="P29" s="55"/>
      <c r="Q29" s="55"/>
      <c r="R29" s="55"/>
    </row>
    <row r="30" spans="2:18" ht="19.5" customHeight="1" x14ac:dyDescent="0.4">
      <c r="C30" s="75" t="s">
        <v>57</v>
      </c>
      <c r="D30" s="76"/>
      <c r="E30" s="79"/>
      <c r="F30" s="52" t="s">
        <v>55</v>
      </c>
      <c r="K30" s="83" t="s">
        <v>51</v>
      </c>
      <c r="L30" s="83"/>
      <c r="M30" s="83"/>
      <c r="N30" s="83"/>
      <c r="O30" s="83"/>
      <c r="P30" s="83"/>
      <c r="Q30" s="83"/>
      <c r="R30" s="83"/>
    </row>
    <row r="31" spans="2:18" ht="19.5" customHeight="1" x14ac:dyDescent="0.4">
      <c r="C31" s="77"/>
      <c r="D31" s="78"/>
      <c r="E31" s="80"/>
      <c r="F31" s="54"/>
      <c r="K31" s="83"/>
      <c r="L31" s="83"/>
      <c r="M31" s="83"/>
      <c r="N31" s="83"/>
      <c r="O31" s="83"/>
      <c r="P31" s="83"/>
      <c r="Q31" s="83"/>
      <c r="R31" s="83"/>
    </row>
    <row r="32" spans="2:18" ht="40.5" customHeight="1" x14ac:dyDescent="0.4">
      <c r="C32" s="64" t="s">
        <v>56</v>
      </c>
      <c r="D32" s="64"/>
      <c r="E32" s="53" t="s">
        <v>52</v>
      </c>
      <c r="F32" s="51"/>
    </row>
    <row r="33" ht="46.5" customHeight="1" x14ac:dyDescent="0.4"/>
  </sheetData>
  <sheetProtection selectLockedCells="1" selectUnlockedCells="1"/>
  <mergeCells count="30">
    <mergeCell ref="C13:D13"/>
    <mergeCell ref="B2:E2"/>
    <mergeCell ref="H2:I2"/>
    <mergeCell ref="C5:D5"/>
    <mergeCell ref="C6:D6"/>
    <mergeCell ref="C7:D7"/>
    <mergeCell ref="C8:D8"/>
    <mergeCell ref="C9:D9"/>
    <mergeCell ref="H9:I9"/>
    <mergeCell ref="C10:D10"/>
    <mergeCell ref="K10:R10"/>
    <mergeCell ref="C11:D11"/>
    <mergeCell ref="C25:D26"/>
    <mergeCell ref="E25:E26"/>
    <mergeCell ref="C14:D14"/>
    <mergeCell ref="K14:T15"/>
    <mergeCell ref="C15:D15"/>
    <mergeCell ref="C16:D16"/>
    <mergeCell ref="C17:D17"/>
    <mergeCell ref="K17:R17"/>
    <mergeCell ref="C20:D20"/>
    <mergeCell ref="K20:R20"/>
    <mergeCell ref="C21:D21"/>
    <mergeCell ref="C22:D22"/>
    <mergeCell ref="K22:R22"/>
    <mergeCell ref="C27:D27"/>
    <mergeCell ref="C30:D31"/>
    <mergeCell ref="E30:E31"/>
    <mergeCell ref="K30:R31"/>
    <mergeCell ref="C32:D32"/>
  </mergeCells>
  <phoneticPr fontId="2"/>
  <dataValidations count="1">
    <dataValidation type="list" allowBlank="1" showInputMessage="1" showErrorMessage="1" sqref="E25:E27 E30:E32">
      <formula1>"○"</formula1>
    </dataValidation>
  </dataValidations>
  <pageMargins left="0.62992125984251968" right="0.23622047244094491" top="0.74803149606299213" bottom="0.55118110236220474" header="0.31496062992125984" footer="0.31496062992125984"/>
  <pageSetup paperSize="9" scale="77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様式第2号別紙1</vt:lpstr>
      <vt:lpstr>様式第2号別紙1 (記載例)</vt:lpstr>
      <vt:lpstr>様式第2号別紙1!Print_Area</vt:lpstr>
      <vt:lpstr>'様式第2号別紙1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石川　恵太郎</cp:lastModifiedBy>
  <cp:lastPrinted>2024-06-18T05:20:01Z</cp:lastPrinted>
  <dcterms:modified xsi:type="dcterms:W3CDTF">2025-04-22T10:56:27Z</dcterms:modified>
</cp:coreProperties>
</file>