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3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5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6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7.xml" ContentType="application/vnd.openxmlformats-officedocument.themeOverrid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8.xml" ContentType="application/vnd.openxmlformats-officedocument.themeOverrid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30_健康福祉部\30_健康づくり課\00_課内共通フォルダ\130_健康づくりマイストーリー運動業務\013_印刷製本ツール作成業務\2025年度\R7Excel版\"/>
    </mc:Choice>
  </mc:AlternateContent>
  <bookViews>
    <workbookView xWindow="-120" yWindow="-120" windowWidth="28920" windowHeight="11640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第1回抽選報告集計" sheetId="11" r:id="rId6"/>
    <sheet name="9月" sheetId="6" r:id="rId7"/>
    <sheet name="10月" sheetId="7" r:id="rId8"/>
    <sheet name="11月" sheetId="8" r:id="rId9"/>
    <sheet name="12月" sheetId="9" r:id="rId10"/>
    <sheet name="第2回抽選報告集計" sheetId="12" r:id="rId11"/>
    <sheet name="1月" sheetId="13" r:id="rId12"/>
    <sheet name="2月" sheetId="14" r:id="rId13"/>
    <sheet name="３月" sheetId="15" r:id="rId1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2" l="1"/>
  <c r="AI15" i="7" l="1"/>
  <c r="AI15" i="5"/>
  <c r="AI15" i="4"/>
  <c r="AI15" i="9"/>
  <c r="AH15" i="8"/>
  <c r="AH15" i="6"/>
  <c r="AH15" i="3"/>
  <c r="AI15" i="2" l="1"/>
  <c r="AI8" i="15"/>
  <c r="AI7" i="15"/>
  <c r="AI6" i="15"/>
  <c r="AI16" i="15"/>
  <c r="AI15" i="15"/>
  <c r="AF15" i="14"/>
  <c r="AI15" i="13"/>
  <c r="AI16" i="13"/>
  <c r="AI13" i="13"/>
  <c r="D18" i="13"/>
  <c r="AI7" i="2" l="1"/>
  <c r="F23" i="12"/>
  <c r="AH6" i="8"/>
  <c r="D18" i="8"/>
  <c r="D5" i="11" l="1"/>
  <c r="D5" i="12"/>
  <c r="Z18" i="8"/>
  <c r="Y18" i="8"/>
  <c r="I18" i="8"/>
  <c r="F18" i="8"/>
  <c r="AI6" i="7"/>
  <c r="D18" i="6"/>
  <c r="F18" i="11"/>
  <c r="F19" i="11" s="1"/>
  <c r="K6" i="11"/>
  <c r="AH18" i="15" l="1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AI18" i="15" s="1"/>
  <c r="I18" i="15"/>
  <c r="H18" i="15"/>
  <c r="G18" i="15"/>
  <c r="F18" i="15"/>
  <c r="E18" i="15"/>
  <c r="D18" i="15"/>
  <c r="C18" i="15"/>
  <c r="AI13" i="15"/>
  <c r="AI12" i="15"/>
  <c r="AI11" i="15"/>
  <c r="AI10" i="15"/>
  <c r="AI9" i="15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AF16" i="14"/>
  <c r="AF13" i="14"/>
  <c r="AF12" i="14"/>
  <c r="AF11" i="14"/>
  <c r="AF10" i="14"/>
  <c r="AF9" i="14"/>
  <c r="AF8" i="14"/>
  <c r="AF7" i="14"/>
  <c r="AF6" i="14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C18" i="13"/>
  <c r="AI12" i="13"/>
  <c r="AI11" i="13"/>
  <c r="AI10" i="13"/>
  <c r="AI9" i="13"/>
  <c r="AI8" i="13"/>
  <c r="AI7" i="13"/>
  <c r="AI6" i="13"/>
  <c r="AI18" i="13" l="1"/>
  <c r="AF18" i="14"/>
  <c r="AI16" i="9" l="1"/>
  <c r="L12" i="12" s="1"/>
  <c r="K12" i="12"/>
  <c r="AI13" i="9"/>
  <c r="J12" i="12" s="1"/>
  <c r="AI12" i="9"/>
  <c r="I12" i="12" s="1"/>
  <c r="AI11" i="9"/>
  <c r="H12" i="12" s="1"/>
  <c r="AI10" i="9"/>
  <c r="G12" i="12" s="1"/>
  <c r="AI9" i="9"/>
  <c r="F12" i="12" s="1"/>
  <c r="AI8" i="9"/>
  <c r="E12" i="12" s="1"/>
  <c r="AI7" i="9"/>
  <c r="D12" i="12" s="1"/>
  <c r="AI6" i="9"/>
  <c r="C12" i="12" s="1"/>
  <c r="AI16" i="7"/>
  <c r="L10" i="12" s="1"/>
  <c r="K10" i="12"/>
  <c r="AI13" i="7"/>
  <c r="J10" i="12" s="1"/>
  <c r="AI12" i="7"/>
  <c r="I10" i="12" s="1"/>
  <c r="AI11" i="7"/>
  <c r="H10" i="12" s="1"/>
  <c r="AI10" i="7"/>
  <c r="G10" i="12" s="1"/>
  <c r="AI9" i="7"/>
  <c r="F10" i="12" s="1"/>
  <c r="AI8" i="7"/>
  <c r="E10" i="12" s="1"/>
  <c r="AI7" i="7"/>
  <c r="D10" i="12" s="1"/>
  <c r="C10" i="12"/>
  <c r="AI16" i="5"/>
  <c r="AI13" i="5"/>
  <c r="AI12" i="5"/>
  <c r="AI11" i="5"/>
  <c r="AI10" i="5"/>
  <c r="AI9" i="5"/>
  <c r="AI8" i="5"/>
  <c r="E8" i="12" s="1"/>
  <c r="AI7" i="5"/>
  <c r="D8" i="12" s="1"/>
  <c r="AI6" i="5"/>
  <c r="AI16" i="4"/>
  <c r="AI13" i="4"/>
  <c r="AI12" i="4"/>
  <c r="AI11" i="4"/>
  <c r="AI10" i="4"/>
  <c r="AI9" i="4"/>
  <c r="AI8" i="4"/>
  <c r="E7" i="12" s="1"/>
  <c r="AI7" i="4"/>
  <c r="D7" i="12" s="1"/>
  <c r="AI6" i="4"/>
  <c r="C7" i="12" s="1"/>
  <c r="AI13" i="2"/>
  <c r="AH15" i="1"/>
  <c r="K4" i="12" s="1"/>
  <c r="AH16" i="8"/>
  <c r="L11" i="12" s="1"/>
  <c r="K11" i="12"/>
  <c r="AH13" i="8"/>
  <c r="J11" i="12" s="1"/>
  <c r="AH12" i="8"/>
  <c r="I11" i="12" s="1"/>
  <c r="AH11" i="8"/>
  <c r="H11" i="12" s="1"/>
  <c r="AH10" i="8"/>
  <c r="G11" i="12" s="1"/>
  <c r="AH9" i="8"/>
  <c r="F11" i="12" s="1"/>
  <c r="AH8" i="8"/>
  <c r="E11" i="12" s="1"/>
  <c r="AH7" i="8"/>
  <c r="D11" i="12" s="1"/>
  <c r="C11" i="12"/>
  <c r="AH16" i="6"/>
  <c r="L9" i="12" s="1"/>
  <c r="K9" i="12"/>
  <c r="AH13" i="6"/>
  <c r="J9" i="12" s="1"/>
  <c r="AH12" i="6"/>
  <c r="I9" i="12" s="1"/>
  <c r="AH11" i="6"/>
  <c r="H9" i="12" s="1"/>
  <c r="AH10" i="6"/>
  <c r="G9" i="12" s="1"/>
  <c r="AH9" i="6"/>
  <c r="F9" i="12" s="1"/>
  <c r="AH8" i="6"/>
  <c r="E9" i="12" s="1"/>
  <c r="AH7" i="6"/>
  <c r="D9" i="12" s="1"/>
  <c r="AH6" i="6"/>
  <c r="C9" i="12" s="1"/>
  <c r="AH16" i="3"/>
  <c r="AH13" i="3"/>
  <c r="AH12" i="3"/>
  <c r="AH11" i="3"/>
  <c r="AH10" i="3"/>
  <c r="AH9" i="3"/>
  <c r="AH8" i="3"/>
  <c r="E6" i="12" s="1"/>
  <c r="AH7" i="3"/>
  <c r="D6" i="12" s="1"/>
  <c r="AH6" i="3"/>
  <c r="C6" i="12" s="1"/>
  <c r="AH13" i="1"/>
  <c r="D18" i="1"/>
  <c r="AI16" i="2"/>
  <c r="AI8" i="2"/>
  <c r="AI9" i="2"/>
  <c r="AI10" i="2"/>
  <c r="AI11" i="2"/>
  <c r="AI12" i="2"/>
  <c r="AI6" i="2"/>
  <c r="AH16" i="1"/>
  <c r="L4" i="12" s="1"/>
  <c r="AH8" i="1"/>
  <c r="E4" i="12" s="1"/>
  <c r="AH9" i="1"/>
  <c r="F4" i="12" s="1"/>
  <c r="AH10" i="1"/>
  <c r="G4" i="12" s="1"/>
  <c r="AH11" i="1"/>
  <c r="H4" i="12" s="1"/>
  <c r="AH12" i="1"/>
  <c r="I4" i="12" s="1"/>
  <c r="AH7" i="1"/>
  <c r="D4" i="12" s="1"/>
  <c r="AH6" i="1"/>
  <c r="M12" i="12" l="1"/>
  <c r="M11" i="12"/>
  <c r="M10" i="12"/>
  <c r="AJ16" i="2"/>
  <c r="AI16" i="1"/>
  <c r="C4" i="11"/>
  <c r="M9" i="12"/>
  <c r="K8" i="12"/>
  <c r="K8" i="11"/>
  <c r="D8" i="11"/>
  <c r="F8" i="12"/>
  <c r="F8" i="11"/>
  <c r="J8" i="12"/>
  <c r="J8" i="11"/>
  <c r="E8" i="11"/>
  <c r="H8" i="12"/>
  <c r="H8" i="11"/>
  <c r="L8" i="12"/>
  <c r="L8" i="11"/>
  <c r="I8" i="12"/>
  <c r="I8" i="11"/>
  <c r="G8" i="12"/>
  <c r="G8" i="11"/>
  <c r="K7" i="12"/>
  <c r="K7" i="11"/>
  <c r="J7" i="12"/>
  <c r="J7" i="11"/>
  <c r="L7" i="12"/>
  <c r="L7" i="11"/>
  <c r="I7" i="12"/>
  <c r="I7" i="11"/>
  <c r="H7" i="12"/>
  <c r="H7" i="11"/>
  <c r="G7" i="12"/>
  <c r="G7" i="11"/>
  <c r="F7" i="12"/>
  <c r="F7" i="11"/>
  <c r="E7" i="11"/>
  <c r="D7" i="11"/>
  <c r="K5" i="11"/>
  <c r="K5" i="12"/>
  <c r="J5" i="12"/>
  <c r="J5" i="11"/>
  <c r="C4" i="12"/>
  <c r="M4" i="12" s="1"/>
  <c r="L5" i="12"/>
  <c r="L5" i="11"/>
  <c r="I5" i="12"/>
  <c r="I5" i="11"/>
  <c r="H5" i="12"/>
  <c r="H5" i="11"/>
  <c r="G5" i="12"/>
  <c r="G5" i="11"/>
  <c r="F5" i="12"/>
  <c r="F5" i="11"/>
  <c r="E5" i="11"/>
  <c r="E5" i="12"/>
  <c r="E13" i="12" s="1"/>
  <c r="C5" i="11"/>
  <c r="C5" i="12"/>
  <c r="J6" i="12"/>
  <c r="J6" i="11"/>
  <c r="K6" i="12"/>
  <c r="M6" i="12" s="1"/>
  <c r="H6" i="12"/>
  <c r="H6" i="11"/>
  <c r="F6" i="12"/>
  <c r="F6" i="11"/>
  <c r="I6" i="12"/>
  <c r="I6" i="11"/>
  <c r="D6" i="11"/>
  <c r="L6" i="12"/>
  <c r="L6" i="11"/>
  <c r="G6" i="12"/>
  <c r="G6" i="11"/>
  <c r="E6" i="11"/>
  <c r="D13" i="12"/>
  <c r="J4" i="12"/>
  <c r="J4" i="11"/>
  <c r="I4" i="11"/>
  <c r="H4" i="11"/>
  <c r="F4" i="11"/>
  <c r="E4" i="11"/>
  <c r="C6" i="11"/>
  <c r="L4" i="11"/>
  <c r="L9" i="11" s="1"/>
  <c r="C7" i="11"/>
  <c r="C8" i="11"/>
  <c r="C8" i="12"/>
  <c r="K4" i="11"/>
  <c r="D4" i="11"/>
  <c r="G4" i="11"/>
  <c r="M8" i="12" l="1"/>
  <c r="G9" i="11"/>
  <c r="M7" i="12"/>
  <c r="M6" i="11"/>
  <c r="D9" i="11"/>
  <c r="E9" i="11"/>
  <c r="F9" i="11"/>
  <c r="C9" i="11"/>
  <c r="H9" i="11"/>
  <c r="I9" i="11"/>
  <c r="J9" i="11"/>
  <c r="M5" i="12"/>
  <c r="K9" i="11"/>
  <c r="M5" i="11"/>
  <c r="M4" i="11"/>
  <c r="M8" i="11"/>
  <c r="M7" i="11"/>
  <c r="K13" i="12"/>
  <c r="L13" i="12"/>
  <c r="I13" i="12"/>
  <c r="H13" i="12"/>
  <c r="G13" i="12"/>
  <c r="F13" i="12"/>
  <c r="J13" i="12"/>
  <c r="C13" i="12"/>
  <c r="M9" i="11" l="1"/>
  <c r="M13" i="11" s="1"/>
  <c r="M13" i="12"/>
  <c r="M17" i="12" s="1"/>
  <c r="AF18" i="2"/>
  <c r="D18" i="4" l="1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C18" i="9"/>
  <c r="E18" i="8"/>
  <c r="G18" i="8"/>
  <c r="H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AA18" i="8"/>
  <c r="AB18" i="8"/>
  <c r="AC18" i="8"/>
  <c r="AD18" i="8"/>
  <c r="AE18" i="8"/>
  <c r="AF18" i="8"/>
  <c r="AG18" i="8"/>
  <c r="C18" i="8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C18" i="7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C18" i="6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C18" i="5"/>
  <c r="C18" i="4"/>
  <c r="C18" i="1" s="1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C18" i="3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G18" i="2"/>
  <c r="AH18" i="2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8" l="1"/>
  <c r="AI18" i="7"/>
  <c r="AH18" i="6"/>
  <c r="AI18" i="5"/>
  <c r="AH18" i="3"/>
  <c r="AI18" i="4"/>
  <c r="AH18" i="1" l="1"/>
  <c r="AI18" i="2"/>
  <c r="AI18" i="9"/>
</calcChain>
</file>

<file path=xl/sharedStrings.xml><?xml version="1.0" encoding="utf-8"?>
<sst xmlns="http://schemas.openxmlformats.org/spreadsheetml/2006/main" count="1108" uniqueCount="147">
  <si>
    <t>４月</t>
    <rPh sb="1" eb="2">
      <t>ガツ</t>
    </rPh>
    <phoneticPr fontId="1"/>
  </si>
  <si>
    <t>１日１回笑う</t>
    <rPh sb="1" eb="2">
      <t>ニチ</t>
    </rPh>
    <rPh sb="3" eb="4">
      <t>カイ</t>
    </rPh>
    <rPh sb="4" eb="5">
      <t>ワラ</t>
    </rPh>
    <phoneticPr fontId="1"/>
  </si>
  <si>
    <t>運動する</t>
    <rPh sb="0" eb="2">
      <t>ウンドウ</t>
    </rPh>
    <phoneticPr fontId="1"/>
  </si>
  <si>
    <t>野菜を毎食食べる</t>
    <rPh sb="0" eb="2">
      <t>ヤサイ</t>
    </rPh>
    <rPh sb="3" eb="5">
      <t>マイショク</t>
    </rPh>
    <rPh sb="5" eb="6">
      <t>タ</t>
    </rPh>
    <phoneticPr fontId="1"/>
  </si>
  <si>
    <t>毎食後歯磨きをする</t>
    <rPh sb="0" eb="3">
      <t>マイショクゴ</t>
    </rPh>
    <rPh sb="3" eb="5">
      <t>ハミガ</t>
    </rPh>
    <phoneticPr fontId="1"/>
  </si>
  <si>
    <t>１日の合計ポイント</t>
    <rPh sb="1" eb="2">
      <t>ニチ</t>
    </rPh>
    <rPh sb="3" eb="5">
      <t>ゴウケイ</t>
    </rPh>
    <phoneticPr fontId="1"/>
  </si>
  <si>
    <t>１日</t>
    <rPh sb="1" eb="2">
      <t>ニチ</t>
    </rPh>
    <phoneticPr fontId="1"/>
  </si>
  <si>
    <t>曜日</t>
    <rPh sb="0" eb="2">
      <t>ヨウビ</t>
    </rPh>
    <phoneticPr fontId="1"/>
  </si>
  <si>
    <t>日付</t>
    <rPh sb="0" eb="2">
      <t>ヒヅケ</t>
    </rPh>
    <phoneticPr fontId="1"/>
  </si>
  <si>
    <t>月</t>
  </si>
  <si>
    <t>月</t>
    <rPh sb="0" eb="1">
      <t>ゲツ</t>
    </rPh>
    <phoneticPr fontId="1"/>
  </si>
  <si>
    <t>２日</t>
    <rPh sb="1" eb="2">
      <t>ニチ</t>
    </rPh>
    <phoneticPr fontId="1"/>
  </si>
  <si>
    <t>火</t>
  </si>
  <si>
    <t>火</t>
    <rPh sb="0" eb="1">
      <t>カ</t>
    </rPh>
    <phoneticPr fontId="1"/>
  </si>
  <si>
    <t>３日</t>
    <rPh sb="1" eb="2">
      <t>ニチ</t>
    </rPh>
    <phoneticPr fontId="1"/>
  </si>
  <si>
    <t>水</t>
  </si>
  <si>
    <t>水</t>
    <rPh sb="0" eb="1">
      <t>スイ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</si>
  <si>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</si>
  <si>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</si>
  <si>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</si>
  <si>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</si>
  <si>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</si>
  <si>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</si>
  <si>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</si>
  <si>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</si>
  <si>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</si>
  <si>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</si>
  <si>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</si>
  <si>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</si>
  <si>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</si>
  <si>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</si>
  <si>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</si>
  <si>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</si>
  <si>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</si>
  <si>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</si>
  <si>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</si>
  <si>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</si>
  <si>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</si>
  <si>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</si>
  <si>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</si>
  <si>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</si>
  <si>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</si>
  <si>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</si>
  <si>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</si>
  <si>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木</t>
  </si>
  <si>
    <t>金</t>
  </si>
  <si>
    <t>土</t>
  </si>
  <si>
    <t>日</t>
  </si>
  <si>
    <t>〇</t>
    <phoneticPr fontId="1"/>
  </si>
  <si>
    <t>４月の合計</t>
    <rPh sb="1" eb="2">
      <t>ガツ</t>
    </rPh>
    <rPh sb="3" eb="5">
      <t>ゴウケイ</t>
    </rPh>
    <phoneticPr fontId="1"/>
  </si>
  <si>
    <t>※体重、血圧は数値を入力するとグラフになります</t>
    <rPh sb="1" eb="3">
      <t>タイジュウ</t>
    </rPh>
    <rPh sb="4" eb="6">
      <t>ケツアツ</t>
    </rPh>
    <rPh sb="7" eb="9">
      <t>スウチ</t>
    </rPh>
    <rPh sb="10" eb="12">
      <t>ニュウリョク</t>
    </rPh>
    <phoneticPr fontId="1"/>
  </si>
  <si>
    <t>5月</t>
    <rPh sb="1" eb="2">
      <t>ガツ</t>
    </rPh>
    <phoneticPr fontId="1"/>
  </si>
  <si>
    <t>木</t>
    <rPh sb="0" eb="1">
      <t>モク</t>
    </rPh>
    <phoneticPr fontId="1"/>
  </si>
  <si>
    <t>6月</t>
    <rPh sb="1" eb="2">
      <t>ガツ</t>
    </rPh>
    <phoneticPr fontId="1"/>
  </si>
  <si>
    <t>３１日</t>
    <rPh sb="2" eb="3">
      <t>ニチ</t>
    </rPh>
    <phoneticPr fontId="1"/>
  </si>
  <si>
    <t>金</t>
    <rPh sb="0" eb="1">
      <t>キン</t>
    </rPh>
    <phoneticPr fontId="1"/>
  </si>
  <si>
    <t>5月の合計</t>
    <rPh sb="1" eb="2">
      <t>ガツ</t>
    </rPh>
    <rPh sb="3" eb="5">
      <t>ゴウケイ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</si>
  <si>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</si>
  <si>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</si>
  <si>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6月の合計</t>
    <rPh sb="1" eb="2">
      <t>ガツ</t>
    </rPh>
    <rPh sb="3" eb="5">
      <t>ゴウケイ</t>
    </rPh>
    <phoneticPr fontId="1"/>
  </si>
  <si>
    <t>7月</t>
    <rPh sb="1" eb="2">
      <t>ガツ</t>
    </rPh>
    <phoneticPr fontId="1"/>
  </si>
  <si>
    <t>7月の合計</t>
    <rPh sb="1" eb="2">
      <t>ガツ</t>
    </rPh>
    <rPh sb="3" eb="5">
      <t>ゴウケイ</t>
    </rPh>
    <phoneticPr fontId="1"/>
  </si>
  <si>
    <t>8月</t>
    <rPh sb="1" eb="2">
      <t>ガツ</t>
    </rPh>
    <phoneticPr fontId="1"/>
  </si>
  <si>
    <t>8月の合計</t>
    <rPh sb="1" eb="2">
      <t>ガツ</t>
    </rPh>
    <rPh sb="3" eb="5">
      <t>ゴウケイ</t>
    </rPh>
    <phoneticPr fontId="1"/>
  </si>
  <si>
    <t>9月</t>
    <rPh sb="1" eb="2">
      <t>ガツ</t>
    </rPh>
    <phoneticPr fontId="1"/>
  </si>
  <si>
    <t>9月の合計</t>
    <rPh sb="1" eb="2">
      <t>ガツ</t>
    </rPh>
    <rPh sb="3" eb="5">
      <t>ゴウケイ</t>
    </rPh>
    <phoneticPr fontId="1"/>
  </si>
  <si>
    <t>10月</t>
    <rPh sb="2" eb="3">
      <t>ガツ</t>
    </rPh>
    <phoneticPr fontId="1"/>
  </si>
  <si>
    <t>10月の合計</t>
    <rPh sb="2" eb="3">
      <t>ガツ</t>
    </rPh>
    <rPh sb="4" eb="6">
      <t>ゴウケイ</t>
    </rPh>
    <phoneticPr fontId="1"/>
  </si>
  <si>
    <t>11月</t>
    <rPh sb="2" eb="3">
      <t>ガツ</t>
    </rPh>
    <phoneticPr fontId="1"/>
  </si>
  <si>
    <t>11月の合計</t>
    <rPh sb="2" eb="3">
      <t>ガツ</t>
    </rPh>
    <rPh sb="4" eb="6">
      <t>ゴウケイ</t>
    </rPh>
    <phoneticPr fontId="1"/>
  </si>
  <si>
    <t>12月</t>
    <rPh sb="2" eb="3">
      <t>ガツ</t>
    </rPh>
    <phoneticPr fontId="1"/>
  </si>
  <si>
    <t>12月の合計</t>
    <rPh sb="2" eb="3">
      <t>ガツ</t>
    </rPh>
    <rPh sb="4" eb="6">
      <t>ゴウケイ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</si>
  <si>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</si>
  <si>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</si>
  <si>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</si>
  <si>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</si>
  <si>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</si>
  <si>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</si>
  <si>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</si>
  <si>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</si>
  <si>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</si>
  <si>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例</t>
    <rPh sb="0" eb="1">
      <t>レイ</t>
    </rPh>
    <phoneticPr fontId="1"/>
  </si>
  <si>
    <t>〇</t>
    <phoneticPr fontId="1"/>
  </si>
  <si>
    <t>ボーナスポイント</t>
    <phoneticPr fontId="1"/>
  </si>
  <si>
    <t>5ポイント合計</t>
    <rPh sb="5" eb="7">
      <t>ゴウケイ</t>
    </rPh>
    <phoneticPr fontId="1"/>
  </si>
  <si>
    <t>あなたの合計ポイント</t>
    <rPh sb="4" eb="6">
      <t>ゴウケイ</t>
    </rPh>
    <phoneticPr fontId="1"/>
  </si>
  <si>
    <t>ポイント</t>
    <phoneticPr fontId="1"/>
  </si>
  <si>
    <t>就寝２時間前までに食べ終わる</t>
    <rPh sb="0" eb="2">
      <t>シュウシン</t>
    </rPh>
    <rPh sb="3" eb="6">
      <t>ジカンマエ</t>
    </rPh>
    <rPh sb="9" eb="10">
      <t>タ</t>
    </rPh>
    <rPh sb="11" eb="12">
      <t>オ</t>
    </rPh>
    <phoneticPr fontId="1"/>
  </si>
  <si>
    <t>朝食を食べる</t>
    <rPh sb="0" eb="2">
      <t>チョウショク</t>
    </rPh>
    <rPh sb="3" eb="4">
      <t>タ</t>
    </rPh>
    <phoneticPr fontId="1"/>
  </si>
  <si>
    <t>よく噛んで毎食20分以上かけて食べる</t>
    <rPh sb="2" eb="3">
      <t>カ</t>
    </rPh>
    <rPh sb="5" eb="7">
      <t>マイショク</t>
    </rPh>
    <rPh sb="9" eb="10">
      <t>フン</t>
    </rPh>
    <rPh sb="10" eb="12">
      <t>イジョウ</t>
    </rPh>
    <rPh sb="15" eb="16">
      <t>タ</t>
    </rPh>
    <phoneticPr fontId="1"/>
  </si>
  <si>
    <t>血圧を測る　　　収縮期数値(mmHg)</t>
  </si>
  <si>
    <t>体重を測る　　　数値(㎏)</t>
  </si>
  <si>
    <t>ひとこと日記</t>
    <rPh sb="4" eb="6">
      <t>ニッキ</t>
    </rPh>
    <phoneticPr fontId="1"/>
  </si>
  <si>
    <t>　　　　　　　　拡張期数値(mmHg）</t>
    <phoneticPr fontId="1"/>
  </si>
  <si>
    <t>燕市健康・医療・子育てLINE友達登録（50ポイント）</t>
    <rPh sb="0" eb="2">
      <t>ツバメシ</t>
    </rPh>
    <rPh sb="2" eb="4">
      <t>ケンコウ</t>
    </rPh>
    <rPh sb="5" eb="7">
      <t>イリョウ</t>
    </rPh>
    <rPh sb="8" eb="10">
      <t>コソダ</t>
    </rPh>
    <rPh sb="15" eb="17">
      <t>トモダチ</t>
    </rPh>
    <rPh sb="17" eb="19">
      <t>トウロク</t>
    </rPh>
    <phoneticPr fontId="1"/>
  </si>
  <si>
    <t>自由目標「　　　　　　　　　　　　　」</t>
  </si>
  <si>
    <t>←５ポイントシートの合計を入力してください。</t>
    <rPh sb="10" eb="12">
      <t>ゴウケイ</t>
    </rPh>
    <rPh sb="13" eb="15">
      <t>ニュウリョク</t>
    </rPh>
    <phoneticPr fontId="1"/>
  </si>
  <si>
    <t>自由目標「　　　　　　　　　　　　　」</t>
    <phoneticPr fontId="1"/>
  </si>
  <si>
    <t>←報告フォームで報告される場合は自動計算されます。</t>
    <rPh sb="1" eb="3">
      <t>ホウコク</t>
    </rPh>
    <rPh sb="8" eb="10">
      <t>ホウコク</t>
    </rPh>
    <rPh sb="13" eb="15">
      <t>バアイ</t>
    </rPh>
    <rPh sb="16" eb="20">
      <t>ジドウケイサン</t>
    </rPh>
    <phoneticPr fontId="1"/>
  </si>
  <si>
    <t>赤枠のみ入力してください。</t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</si>
  <si>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</si>
  <si>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</si>
  <si>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</si>
  <si>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</si>
  <si>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</si>
  <si>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</si>
  <si>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</si>
  <si>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</si>
  <si>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</si>
  <si>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</si>
  <si>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</si>
  <si>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</si>
  <si>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１日1回笑う</t>
    <rPh sb="1" eb="2">
      <t>ニチ</t>
    </rPh>
    <rPh sb="3" eb="4">
      <t>カイ</t>
    </rPh>
    <rPh sb="4" eb="5">
      <t>ワラ</t>
    </rPh>
    <phoneticPr fontId="1"/>
  </si>
  <si>
    <t>体重を測る</t>
    <rPh sb="0" eb="2">
      <t>タイジュウ</t>
    </rPh>
    <rPh sb="3" eb="4">
      <t>ハカ</t>
    </rPh>
    <phoneticPr fontId="1"/>
  </si>
  <si>
    <t>血圧を測る</t>
    <rPh sb="0" eb="2">
      <t>ケツアツ</t>
    </rPh>
    <rPh sb="3" eb="4">
      <t>ハカ</t>
    </rPh>
    <phoneticPr fontId="1"/>
  </si>
  <si>
    <t>自由目標</t>
    <rPh sb="0" eb="4">
      <t>ジユウモクヒョウ</t>
    </rPh>
    <phoneticPr fontId="1"/>
  </si>
  <si>
    <t>　</t>
  </si>
  <si>
    <t>就寝2時間前までに
食べ終わる</t>
    <rPh sb="0" eb="2">
      <t>シュウシン</t>
    </rPh>
    <rPh sb="3" eb="6">
      <t>ジカンマエ</t>
    </rPh>
    <rPh sb="10" eb="11">
      <t>タ</t>
    </rPh>
    <rPh sb="12" eb="13">
      <t>オ</t>
    </rPh>
    <phoneticPr fontId="1"/>
  </si>
  <si>
    <t>よく噛んで毎食20分以上
かけて食べる</t>
    <rPh sb="2" eb="3">
      <t>カ</t>
    </rPh>
    <rPh sb="5" eb="7">
      <t>マイショク</t>
    </rPh>
    <rPh sb="9" eb="10">
      <t>フン</t>
    </rPh>
    <rPh sb="10" eb="12">
      <t>イジョウ</t>
    </rPh>
    <rPh sb="16" eb="17">
      <t>タ</t>
    </rPh>
    <phoneticPr fontId="1"/>
  </si>
  <si>
    <t>合計</t>
    <rPh sb="0" eb="2">
      <t>ゴウケイ</t>
    </rPh>
    <phoneticPr fontId="1"/>
  </si>
  <si>
    <t>ペア・グループ歩数大合戦参加
（各50ポイント）</t>
    <rPh sb="7" eb="12">
      <t>ホスウダイガッセン</t>
    </rPh>
    <rPh sb="12" eb="14">
      <t>サンカ</t>
    </rPh>
    <rPh sb="16" eb="17">
      <t>カク</t>
    </rPh>
    <phoneticPr fontId="1"/>
  </si>
  <si>
    <t>グッピーヘルスケアアプリで
貯まったポイント</t>
    <rPh sb="14" eb="15">
      <t>タ</t>
    </rPh>
    <phoneticPr fontId="1"/>
  </si>
  <si>
    <t>燕市総合型
スポーツクラブ加入
（200ポイント）</t>
    <rPh sb="0" eb="2">
      <t>ツバメシ</t>
    </rPh>
    <rPh sb="2" eb="5">
      <t>ソウゴウガタ</t>
    </rPh>
    <rPh sb="13" eb="15">
      <t>カニュウ</t>
    </rPh>
    <phoneticPr fontId="1"/>
  </si>
  <si>
    <t>燕市健康・医療・子育てLINE
友達登録（50ポイント）</t>
    <rPh sb="0" eb="2">
      <t>ツバメシ</t>
    </rPh>
    <rPh sb="2" eb="4">
      <t>ケンコウ</t>
    </rPh>
    <rPh sb="5" eb="7">
      <t>イリョウ</t>
    </rPh>
    <rPh sb="8" eb="10">
      <t>コソダ</t>
    </rPh>
    <rPh sb="16" eb="18">
      <t>トモダチ</t>
    </rPh>
    <rPh sb="18" eb="20">
      <t>トウロク</t>
    </rPh>
    <phoneticPr fontId="1"/>
  </si>
  <si>
    <t>かがやきポイントに交換できるアプリのポイントです。
(自動計算されます)</t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</si>
  <si>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</si>
  <si>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</si>
  <si>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</si>
  <si>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2月の合計</t>
    <rPh sb="1" eb="2">
      <t>ガツ</t>
    </rPh>
    <rPh sb="3" eb="5">
      <t>ゴウケイ</t>
    </rPh>
    <phoneticPr fontId="1"/>
  </si>
  <si>
    <t>1月の合計</t>
    <rPh sb="1" eb="2">
      <t>ガツ</t>
    </rPh>
    <rPh sb="3" eb="5">
      <t>ゴウケイ</t>
    </rPh>
    <phoneticPr fontId="1"/>
  </si>
  <si>
    <t>3月の合計</t>
    <rPh sb="1" eb="2">
      <t>ガツ</t>
    </rPh>
    <rPh sb="3" eb="5">
      <t>ゴウケイ</t>
    </rPh>
    <phoneticPr fontId="1"/>
  </si>
  <si>
    <t>※ポイント期間は終了しましたが、引き続き取り組みましょう</t>
    <rPh sb="5" eb="7">
      <t>キカン</t>
    </rPh>
    <rPh sb="8" eb="10">
      <t>シュウリョウ</t>
    </rPh>
    <rPh sb="16" eb="17">
      <t>ヒ</t>
    </rPh>
    <rPh sb="18" eb="19">
      <t>ツヅ</t>
    </rPh>
    <rPh sb="20" eb="21">
      <t>ト</t>
    </rPh>
    <rPh sb="22" eb="23">
      <t>ク</t>
    </rPh>
    <phoneticPr fontId="1"/>
  </si>
  <si>
    <t>※第1回抽選のポイント報告期間は9月1日～9月20日です！</t>
    <rPh sb="1" eb="2">
      <t>ダイ</t>
    </rPh>
    <rPh sb="3" eb="4">
      <t>カイ</t>
    </rPh>
    <rPh sb="4" eb="6">
      <t>チュウセン</t>
    </rPh>
    <rPh sb="11" eb="13">
      <t>ホウコク</t>
    </rPh>
    <rPh sb="13" eb="15">
      <t>キカン</t>
    </rPh>
    <rPh sb="17" eb="18">
      <t>ガツ</t>
    </rPh>
    <rPh sb="19" eb="20">
      <t>ニチ</t>
    </rPh>
    <rPh sb="22" eb="23">
      <t>ガツ</t>
    </rPh>
    <rPh sb="25" eb="26">
      <t>ニチ</t>
    </rPh>
    <phoneticPr fontId="1"/>
  </si>
  <si>
    <t>赤枠のみ入力してください。1～7,10は〇を選択、８～9は数値を入力。9.血圧は収縮期、拡張期の両方を入力するとポイント加算されます。</t>
    <phoneticPr fontId="1"/>
  </si>
  <si>
    <t>赤枠のみ入力してください。1～7,10は〇を選択、８～9は数値を入力。9.血圧は収縮期、拡張期の両方を入力するとポイント加算されます。</t>
    <phoneticPr fontId="1"/>
  </si>
  <si>
    <t>赤枠のみ入力してください。1～7,10は〇を選択、８～9は数値を入力。9.血圧は収縮期、拡張期の両方を入力するとポイント加算されます。</t>
    <phoneticPr fontId="1"/>
  </si>
  <si>
    <t>赤枠のみ入力してください。1～7,10は〇を選択、８～9は数値を入力。9.血圧は収縮期、拡張期の両方を入力するとポイント加算されます。</t>
    <phoneticPr fontId="1"/>
  </si>
  <si>
    <t>赤枠のみ入力してください。1～7,10は〇を選択、８～9は数値を入力。9.血圧は収縮期、拡張期の両方を入力するとポイント加算されます。</t>
    <phoneticPr fontId="1"/>
  </si>
  <si>
    <t>赤枠のみ入力してください。1～7,10は〇を選択、８～9は数値を入力。9.血圧は収縮期、拡張期の両方を入力するとポイント加算されます。</t>
    <rPh sb="0" eb="2">
      <t>アカワク</t>
    </rPh>
    <rPh sb="4" eb="6">
      <t>ニュウリョク</t>
    </rPh>
    <rPh sb="22" eb="24">
      <t>センタク</t>
    </rPh>
    <rPh sb="29" eb="31">
      <t>スウチ</t>
    </rPh>
    <rPh sb="32" eb="34">
      <t>ニュウリョク</t>
    </rPh>
    <rPh sb="37" eb="39">
      <t>ケツアツ</t>
    </rPh>
    <rPh sb="40" eb="43">
      <t>シュウシュクキ</t>
    </rPh>
    <rPh sb="44" eb="47">
      <t>カクチョウキ</t>
    </rPh>
    <rPh sb="48" eb="50">
      <t>リョウホウ</t>
    </rPh>
    <rPh sb="51" eb="53">
      <t>ニュウリョク</t>
    </rPh>
    <rPh sb="60" eb="62">
      <t>カサン</t>
    </rPh>
    <phoneticPr fontId="1"/>
  </si>
  <si>
    <t>4月</t>
    <rPh sb="1" eb="2">
      <t>ガツ</t>
    </rPh>
    <phoneticPr fontId="1"/>
  </si>
  <si>
    <t>月</t>
    <phoneticPr fontId="1"/>
  </si>
  <si>
    <t>年間目標達成
（50ポイント）</t>
    <rPh sb="0" eb="4">
      <t>ネンカンモクヒョウ</t>
    </rPh>
    <rPh sb="4" eb="6">
      <t>タッセイ</t>
    </rPh>
    <phoneticPr fontId="1"/>
  </si>
  <si>
    <t>かがやきポイントに交換できる
アプリのポイントです。
(自動計算されます)</t>
    <phoneticPr fontId="1"/>
  </si>
  <si>
    <t>令和7年度マイチャレンジ日記</t>
    <rPh sb="0" eb="2">
      <t>レイワ</t>
    </rPh>
    <rPh sb="3" eb="5">
      <t>ネンド</t>
    </rPh>
    <rPh sb="12" eb="14">
      <t>ニッキ</t>
    </rPh>
    <phoneticPr fontId="1"/>
  </si>
  <si>
    <t>令和7年度1ポイント合計</t>
    <rPh sb="0" eb="2">
      <t>レイワ</t>
    </rPh>
    <rPh sb="3" eb="5">
      <t>ネンド</t>
    </rPh>
    <rPh sb="10" eb="12">
      <t>ゴウケイ</t>
    </rPh>
    <phoneticPr fontId="1"/>
  </si>
  <si>
    <t>令和7年度マイチャレンジ日記</t>
    <rPh sb="0" eb="2">
      <t>レイワ</t>
    </rPh>
    <rPh sb="3" eb="4">
      <t>ネン</t>
    </rPh>
    <rPh sb="4" eb="5">
      <t>ド</t>
    </rPh>
    <rPh sb="12" eb="14">
      <t>ニッキ</t>
    </rPh>
    <phoneticPr fontId="1"/>
  </si>
  <si>
    <t>令和７年度マイチャレンジ日記</t>
    <rPh sb="0" eb="2">
      <t>レイワ</t>
    </rPh>
    <rPh sb="3" eb="5">
      <t>ネンド</t>
    </rPh>
    <rPh sb="12" eb="14">
      <t>ニッキ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</si>
</sst>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0" fillId="3" borderId="0" xfId="0" applyFill="1">
      <alignment vertical="center"/>
    </xf>
    <xf numFmtId="0" fontId="2" fillId="5" borderId="1" xfId="0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0" fillId="5" borderId="6" xfId="0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5" borderId="5" xfId="0" applyFill="1" applyBorder="1">
      <alignment vertical="center"/>
    </xf>
    <xf numFmtId="0" fontId="0" fillId="0" borderId="0" xfId="0" applyBorder="1">
      <alignment vertical="center"/>
    </xf>
    <xf numFmtId="0" fontId="2" fillId="4" borderId="11" xfId="0" applyFont="1" applyFill="1" applyBorder="1" applyAlignment="1">
      <alignment horizontal="right" vertical="center"/>
    </xf>
    <xf numFmtId="0" fontId="0" fillId="4" borderId="15" xfId="0" applyFill="1" applyBorder="1">
      <alignment vertical="center"/>
    </xf>
    <xf numFmtId="0" fontId="2" fillId="2" borderId="19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2" borderId="6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1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3" borderId="10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0" fillId="0" borderId="11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0" fillId="2" borderId="6" xfId="0" applyFill="1" applyBorder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7" fillId="2" borderId="10" xfId="0" applyFont="1" applyFill="1" applyBorder="1" applyProtection="1">
      <alignment vertical="center"/>
      <protection locked="0"/>
    </xf>
    <xf numFmtId="0" fontId="7" fillId="2" borderId="11" xfId="0" applyFont="1" applyFill="1" applyBorder="1" applyProtection="1">
      <alignment vertical="center"/>
      <protection locked="0"/>
    </xf>
    <xf numFmtId="0" fontId="7" fillId="3" borderId="10" xfId="0" applyFont="1" applyFill="1" applyBorder="1" applyProtection="1">
      <alignment vertical="center"/>
      <protection locked="0"/>
    </xf>
    <xf numFmtId="0" fontId="7" fillId="3" borderId="11" xfId="0" applyFont="1" applyFill="1" applyBorder="1" applyProtection="1">
      <alignment vertical="center"/>
      <protection locked="0"/>
    </xf>
    <xf numFmtId="0" fontId="7" fillId="3" borderId="12" xfId="0" applyFont="1" applyFill="1" applyBorder="1" applyAlignment="1" applyProtection="1">
      <alignment horizontal="left" vertical="top" wrapText="1"/>
      <protection locked="0"/>
    </xf>
    <xf numFmtId="0" fontId="7" fillId="3" borderId="13" xfId="0" applyFont="1" applyFill="1" applyBorder="1" applyAlignment="1" applyProtection="1">
      <alignment horizontal="left" vertical="top" wrapText="1"/>
      <protection locked="0"/>
    </xf>
    <xf numFmtId="0" fontId="7" fillId="3" borderId="14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8" fillId="3" borderId="0" xfId="0" applyFont="1" applyFill="1">
      <alignment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right" vertical="center"/>
    </xf>
    <xf numFmtId="0" fontId="2" fillId="4" borderId="1" xfId="0" applyFont="1" applyFill="1" applyBorder="1">
      <alignment vertical="center"/>
    </xf>
    <xf numFmtId="0" fontId="4" fillId="0" borderId="0" xfId="0" applyFont="1" applyBorder="1">
      <alignment vertical="center"/>
    </xf>
    <xf numFmtId="176" fontId="4" fillId="0" borderId="7" xfId="0" applyNumberFormat="1" applyFont="1" applyBorder="1">
      <alignment vertical="center"/>
    </xf>
    <xf numFmtId="0" fontId="4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10" fillId="4" borderId="15" xfId="0" applyFont="1" applyFill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18" xfId="0" applyFont="1" applyBorder="1">
      <alignment vertical="center"/>
    </xf>
    <xf numFmtId="0" fontId="10" fillId="3" borderId="3" xfId="0" applyFont="1" applyFill="1" applyBorder="1">
      <alignment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3" borderId="0" xfId="0" applyFont="1" applyFill="1">
      <alignment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体重グラフ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'4月'!$D$13:$AG$13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39-4428-9B8E-C7B61E81F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6896"/>
        <c:axId val="448109192"/>
      </c:lineChart>
      <c:catAx>
        <c:axId val="448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9192"/>
        <c:crosses val="autoZero"/>
        <c:auto val="1"/>
        <c:lblAlgn val="ctr"/>
        <c:lblOffset val="100"/>
        <c:noMultiLvlLbl val="0"/>
      </c:catAx>
      <c:valAx>
        <c:axId val="448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血圧グラフ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収縮期数値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'8月'!$D$14:$AH$14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1-423C-890C-04C193529024}"/>
            </c:ext>
          </c:extLst>
        </c:ser>
        <c:ser>
          <c:idx val="1"/>
          <c:order val="1"/>
          <c:tx>
            <c:v>拡張期数値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'8月'!$D$15:$AH$15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1-423C-890C-04C193529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56640"/>
        <c:axId val="448110504"/>
      </c:lineChart>
      <c:catAx>
        <c:axId val="4505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10504"/>
        <c:crosses val="autoZero"/>
        <c:auto val="1"/>
        <c:lblAlgn val="ctr"/>
        <c:lblOffset val="100"/>
        <c:noMultiLvlLbl val="0"/>
      </c:catAx>
      <c:valAx>
        <c:axId val="44811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体重グラフ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'9月'!$D$13:$AG$13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1-4BCD-98AC-93A0E3864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6896"/>
        <c:axId val="448109192"/>
      </c:lineChart>
      <c:catAx>
        <c:axId val="448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9192"/>
        <c:crosses val="autoZero"/>
        <c:auto val="1"/>
        <c:lblAlgn val="ctr"/>
        <c:lblOffset val="100"/>
        <c:noMultiLvlLbl val="0"/>
      </c:catAx>
      <c:valAx>
        <c:axId val="448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血圧グラフ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収縮期数値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'9月'!$D$14:$AG$14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09-408E-98EE-420E66029A1A}"/>
            </c:ext>
          </c:extLst>
        </c:ser>
        <c:ser>
          <c:idx val="1"/>
          <c:order val="1"/>
          <c:tx>
            <c:v>拡張期数値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'9月'!$D$15:$AG$15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9-408E-98EE-420E66029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56640"/>
        <c:axId val="448110504"/>
      </c:lineChart>
      <c:catAx>
        <c:axId val="4505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10504"/>
        <c:crosses val="autoZero"/>
        <c:auto val="1"/>
        <c:lblAlgn val="ctr"/>
        <c:lblOffset val="100"/>
        <c:noMultiLvlLbl val="0"/>
      </c:catAx>
      <c:valAx>
        <c:axId val="44811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体重グラフ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'10月'!$D$13:$AH$13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3-45F4-8432-E10C97842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6896"/>
        <c:axId val="448109192"/>
      </c:lineChart>
      <c:catAx>
        <c:axId val="448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9192"/>
        <c:crosses val="autoZero"/>
        <c:auto val="1"/>
        <c:lblAlgn val="ctr"/>
        <c:lblOffset val="100"/>
        <c:noMultiLvlLbl val="0"/>
      </c:catAx>
      <c:valAx>
        <c:axId val="448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血圧グラフ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収縮期数値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'10月'!$D$14:$AH$14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7-48A1-A79F-71C622B36B32}"/>
            </c:ext>
          </c:extLst>
        </c:ser>
        <c:ser>
          <c:idx val="1"/>
          <c:order val="1"/>
          <c:tx>
            <c:v>拡張期数値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'10月'!$D$15:$AH$15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7-48A1-A79F-71C622B36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56640"/>
        <c:axId val="448110504"/>
      </c:lineChart>
      <c:catAx>
        <c:axId val="4505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10504"/>
        <c:crosses val="autoZero"/>
        <c:auto val="1"/>
        <c:lblAlgn val="ctr"/>
        <c:lblOffset val="100"/>
        <c:noMultiLvlLbl val="0"/>
      </c:catAx>
      <c:valAx>
        <c:axId val="44811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体重グラフ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'11月'!$D$13:$AG$13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C3-4BB3-9C67-9210FCCD8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6896"/>
        <c:axId val="448109192"/>
      </c:lineChart>
      <c:catAx>
        <c:axId val="448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9192"/>
        <c:crosses val="autoZero"/>
        <c:auto val="1"/>
        <c:lblAlgn val="ctr"/>
        <c:lblOffset val="100"/>
        <c:noMultiLvlLbl val="0"/>
      </c:catAx>
      <c:valAx>
        <c:axId val="448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血圧グラフ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912905319220361E-2"/>
          <c:y val="0.12706144874390415"/>
          <c:w val="0.91533340792624251"/>
          <c:h val="0.63816640564320004"/>
        </c:manualLayout>
      </c:layout>
      <c:lineChart>
        <c:grouping val="standard"/>
        <c:varyColors val="0"/>
        <c:ser>
          <c:idx val="0"/>
          <c:order val="0"/>
          <c:tx>
            <c:v>収縮期数値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'11月'!$D$14:$AG$14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1-4564-8EFD-C53EEBD82C42}"/>
            </c:ext>
          </c:extLst>
        </c:ser>
        <c:ser>
          <c:idx val="1"/>
          <c:order val="1"/>
          <c:tx>
            <c:v>拡張期数値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'11月'!$D$15:$AG$15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1-4564-8EFD-C53EEBD8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56640"/>
        <c:axId val="448110504"/>
      </c:lineChart>
      <c:catAx>
        <c:axId val="4505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10504"/>
        <c:crosses val="autoZero"/>
        <c:auto val="1"/>
        <c:lblAlgn val="ctr"/>
        <c:lblOffset val="100"/>
        <c:noMultiLvlLbl val="0"/>
      </c:catAx>
      <c:valAx>
        <c:axId val="44811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体重グラフ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'12月'!$D$13:$AH$13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B5-43C3-BDC3-FC206CA0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6896"/>
        <c:axId val="448109192"/>
      </c:lineChart>
      <c:catAx>
        <c:axId val="448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9192"/>
        <c:crosses val="autoZero"/>
        <c:auto val="1"/>
        <c:lblAlgn val="ctr"/>
        <c:lblOffset val="100"/>
        <c:noMultiLvlLbl val="0"/>
      </c:catAx>
      <c:valAx>
        <c:axId val="448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血圧グラフ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収縮期数値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'12月'!$D$14:$AH$14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B-4B04-9DEE-3FF07B235967}"/>
            </c:ext>
          </c:extLst>
        </c:ser>
        <c:ser>
          <c:idx val="1"/>
          <c:order val="1"/>
          <c:tx>
            <c:v>拡張期数値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'12月'!$D$15:$AH$15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B-4B04-9DEE-3FF07B235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56640"/>
        <c:axId val="448110504"/>
      </c:lineChart>
      <c:catAx>
        <c:axId val="4505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10504"/>
        <c:crosses val="autoZero"/>
        <c:auto val="1"/>
        <c:lblAlgn val="ctr"/>
        <c:lblOffset val="100"/>
        <c:noMultiLvlLbl val="0"/>
      </c:catAx>
      <c:valAx>
        <c:axId val="44811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体重グラフ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'1月'!$D$13:$AH$13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F-461F-A9A0-61241A608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6896"/>
        <c:axId val="448109192"/>
      </c:lineChart>
      <c:catAx>
        <c:axId val="448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9192"/>
        <c:crosses val="autoZero"/>
        <c:auto val="1"/>
        <c:lblAlgn val="ctr"/>
        <c:lblOffset val="100"/>
        <c:noMultiLvlLbl val="0"/>
      </c:catAx>
      <c:valAx>
        <c:axId val="448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血圧グラフ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収縮期数値（ｍｍHg）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'4月'!$D$14:$AG$14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F-476F-A8DA-48C48C7EADB1}"/>
            </c:ext>
          </c:extLst>
        </c:ser>
        <c:ser>
          <c:idx val="1"/>
          <c:order val="1"/>
          <c:tx>
            <c:v>拡張期数値（ｍｍHg）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'4月'!$D$15:$AG$15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F-476F-A8DA-48C48C7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56640"/>
        <c:axId val="448110504"/>
      </c:lineChart>
      <c:catAx>
        <c:axId val="4505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10504"/>
        <c:crosses val="autoZero"/>
        <c:auto val="1"/>
        <c:lblAlgn val="ctr"/>
        <c:lblOffset val="100"/>
        <c:noMultiLvlLbl val="0"/>
      </c:catAx>
      <c:valAx>
        <c:axId val="44811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血圧グラフ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収縮期数値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'1月'!$D$14:$AH$14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A6-4185-9AC2-B8D5FD56EA02}"/>
            </c:ext>
          </c:extLst>
        </c:ser>
        <c:ser>
          <c:idx val="1"/>
          <c:order val="1"/>
          <c:tx>
            <c:v>拡張期数値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'1月'!$D$15:$AH$15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6-4185-9AC2-B8D5FD56E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56640"/>
        <c:axId val="448110504"/>
      </c:lineChart>
      <c:catAx>
        <c:axId val="4505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10504"/>
        <c:crosses val="autoZero"/>
        <c:auto val="1"/>
        <c:lblAlgn val="ctr"/>
        <c:lblOffset val="100"/>
        <c:noMultiLvlLbl val="0"/>
      </c:catAx>
      <c:valAx>
        <c:axId val="44811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体重グラフ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'2月'!$D$13:$AE$13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FA-47F1-9801-607A9123D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6896"/>
        <c:axId val="448109192"/>
      </c:lineChart>
      <c:catAx>
        <c:axId val="448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9192"/>
        <c:crosses val="autoZero"/>
        <c:auto val="1"/>
        <c:lblAlgn val="ctr"/>
        <c:lblOffset val="100"/>
        <c:noMultiLvlLbl val="0"/>
      </c:catAx>
      <c:valAx>
        <c:axId val="448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血圧グラフ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収縮期数値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'2月'!$D$14:$AE$14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2A-4C0A-BDFF-EC16B99414E7}"/>
            </c:ext>
          </c:extLst>
        </c:ser>
        <c:ser>
          <c:idx val="1"/>
          <c:order val="1"/>
          <c:tx>
            <c:v>拡張期数値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'2月'!$D$15:$AE$15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A-4C0A-BDFF-EC16B9941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56640"/>
        <c:axId val="448110504"/>
      </c:lineChart>
      <c:catAx>
        <c:axId val="4505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10504"/>
        <c:crosses val="autoZero"/>
        <c:auto val="1"/>
        <c:lblAlgn val="ctr"/>
        <c:lblOffset val="100"/>
        <c:noMultiLvlLbl val="0"/>
      </c:catAx>
      <c:valAx>
        <c:axId val="44811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体重グラフ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'３月'!$D$13:$AH$13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1D-4E18-8E3E-2D532236B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6896"/>
        <c:axId val="448109192"/>
      </c:lineChart>
      <c:catAx>
        <c:axId val="448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9192"/>
        <c:crosses val="autoZero"/>
        <c:auto val="1"/>
        <c:lblAlgn val="ctr"/>
        <c:lblOffset val="100"/>
        <c:noMultiLvlLbl val="0"/>
      </c:catAx>
      <c:valAx>
        <c:axId val="448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血圧グラフ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収縮期数値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'３月'!$D$14:$AH$14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18-4DB1-BD0C-E72E1D87F1D5}"/>
            </c:ext>
          </c:extLst>
        </c:ser>
        <c:ser>
          <c:idx val="1"/>
          <c:order val="1"/>
          <c:tx>
            <c:v>拡張期数値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'３月'!$D$15:$AH$15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8-4DB1-BD0C-E72E1D87F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56640"/>
        <c:axId val="448110504"/>
      </c:lineChart>
      <c:catAx>
        <c:axId val="4505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10504"/>
        <c:crosses val="autoZero"/>
        <c:auto val="1"/>
        <c:lblAlgn val="ctr"/>
        <c:lblOffset val="100"/>
        <c:noMultiLvlLbl val="0"/>
      </c:catAx>
      <c:valAx>
        <c:axId val="44811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体重グラフ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'5月'!$D$13:$AH$13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FE-4A9B-B5EA-7A7B967B6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6896"/>
        <c:axId val="448109192"/>
      </c:lineChart>
      <c:catAx>
        <c:axId val="448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9192"/>
        <c:crosses val="autoZero"/>
        <c:auto val="1"/>
        <c:lblAlgn val="ctr"/>
        <c:lblOffset val="100"/>
        <c:noMultiLvlLbl val="0"/>
      </c:catAx>
      <c:valAx>
        <c:axId val="448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血圧グラフ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収縮期数値（ｍｍHg）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'5月'!$D$14:$AH$14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3-4E0C-BCE3-F1FF1004C52A}"/>
            </c:ext>
          </c:extLst>
        </c:ser>
        <c:ser>
          <c:idx val="1"/>
          <c:order val="1"/>
          <c:tx>
            <c:v>拡張期数値（ｍｍHg）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'5月'!$D$15:$AH$15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A3-4E0C-BCE3-F1FF1004C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56640"/>
        <c:axId val="448110504"/>
      </c:lineChart>
      <c:catAx>
        <c:axId val="4505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10504"/>
        <c:crosses val="autoZero"/>
        <c:auto val="1"/>
        <c:lblAlgn val="ctr"/>
        <c:lblOffset val="100"/>
        <c:noMultiLvlLbl val="0"/>
      </c:catAx>
      <c:valAx>
        <c:axId val="44811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血圧グラフ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収縮期数値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'6月'!$D$14:$AG$14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6-4314-9115-C572A5513A6F}"/>
            </c:ext>
          </c:extLst>
        </c:ser>
        <c:ser>
          <c:idx val="1"/>
          <c:order val="1"/>
          <c:tx>
            <c:v>拡張期数値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'6月'!$D$15:$AG$15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6-4314-9115-C572A5513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56640"/>
        <c:axId val="448110504"/>
      </c:lineChart>
      <c:catAx>
        <c:axId val="4505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10504"/>
        <c:crosses val="autoZero"/>
        <c:auto val="1"/>
        <c:lblAlgn val="ctr"/>
        <c:lblOffset val="100"/>
        <c:noMultiLvlLbl val="0"/>
      </c:catAx>
      <c:valAx>
        <c:axId val="44811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体重グラフ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'6月'!$D$13:$AG$13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C-4AE5-9531-2CD9FBAE7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6896"/>
        <c:axId val="448109192"/>
      </c:lineChart>
      <c:catAx>
        <c:axId val="448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9192"/>
        <c:crosses val="autoZero"/>
        <c:auto val="1"/>
        <c:lblAlgn val="ctr"/>
        <c:lblOffset val="100"/>
        <c:noMultiLvlLbl val="0"/>
      </c:catAx>
      <c:valAx>
        <c:axId val="448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体重グラフ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'7月'!$D$13:$AH$13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4-4D2E-8BAF-638CECE58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6896"/>
        <c:axId val="448109192"/>
      </c:lineChart>
      <c:catAx>
        <c:axId val="448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9192"/>
        <c:crosses val="autoZero"/>
        <c:auto val="1"/>
        <c:lblAlgn val="ctr"/>
        <c:lblOffset val="100"/>
        <c:noMultiLvlLbl val="0"/>
      </c:catAx>
      <c:valAx>
        <c:axId val="448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血圧グラフ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収縮期数値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'7月'!$D$14:$AH$14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43-42FE-B7EA-0D71493E65AA}"/>
            </c:ext>
          </c:extLst>
        </c:ser>
        <c:ser>
          <c:idx val="1"/>
          <c:order val="1"/>
          <c:tx>
            <c:v>拡張期数値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'7月'!$D$15:$AH$15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43-42FE-B7EA-0D71493E6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56640"/>
        <c:axId val="448110504"/>
      </c:lineChart>
      <c:catAx>
        <c:axId val="4505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10504"/>
        <c:crosses val="autoZero"/>
        <c:auto val="1"/>
        <c:lblAlgn val="ctr"/>
        <c:lblOffset val="100"/>
        <c:noMultiLvlLbl val="0"/>
      </c:catAx>
      <c:valAx>
        <c:axId val="44811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体重グラフ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'8月'!$D$13:$AH$13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5-4C84-B9D2-65A05512F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6896"/>
        <c:axId val="448109192"/>
      </c:lineChart>
      <c:catAx>
        <c:axId val="448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9192"/>
        <c:crosses val="autoZero"/>
        <c:auto val="1"/>
        <c:lblAlgn val="ctr"/>
        <c:lblOffset val="100"/>
        <c:noMultiLvlLbl val="0"/>
      </c:catAx>
      <c:valAx>
        <c:axId val="448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675433</xdr:colOff>
      <xdr:row>21</xdr:row>
      <xdr:rowOff>29377</xdr:rowOff>
    </xdr:from>
    <xdr:to>
      <xdr:col>10</xdr:col>
      <xdr:colOff>188440</xdr:colOff>
      <xdr:row>33</xdr:row>
      <xdr:rowOff>219043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669613</xdr:colOff>
      <xdr:row>20</xdr:row>
      <xdr:rowOff>236908</xdr:rowOff>
    </xdr:from>
    <xdr:to>
      <xdr:col>19</xdr:col>
      <xdr:colOff>162243</xdr:colOff>
      <xdr:row>33</xdr:row>
      <xdr:rowOff>185942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709283</xdr:colOff>
      <xdr:row>15</xdr:row>
      <xdr:rowOff>53824</xdr:rowOff>
    </xdr:from>
    <xdr:to>
      <xdr:col>1</xdr:col>
      <xdr:colOff>2555598</xdr:colOff>
      <xdr:row>15</xdr:row>
      <xdr:rowOff>388194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7200" y="5631241"/>
          <a:ext cx="1846315" cy="334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ja-JP" altLang="en-US" sz="1100" b="1"/>
        </a:p>
      </xdr:txBody>
    </xdr:sp>
    <xdr:clientData/>
  </xdr:twoCellAnchor>
  <xdr:twoCellAnchor editAs="oneCell">
    <xdr:from>
      <xdr:col>1</xdr:col>
      <xdr:colOff>0</xdr:colOff>
      <xdr:row>15</xdr:row>
      <xdr:rowOff>367403</xdr:rowOff>
    </xdr:from>
    <xdr:to>
      <xdr:col>1</xdr:col>
      <xdr:colOff>2164268</xdr:colOff>
      <xdr:row>22</xdr:row>
      <xdr:rowOff>38442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357" y="5674189"/>
          <a:ext cx="2164268" cy="26918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24947</xdr:colOff>
      <xdr:row>21</xdr:row>
      <xdr:rowOff>48079</xdr:rowOff>
    </xdr:from>
    <xdr:to>
      <xdr:col>10</xdr:col>
      <xdr:colOff>269875</xdr:colOff>
      <xdr:row>33</xdr:row>
      <xdr:rowOff>235239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34018</xdr:colOff>
      <xdr:row>15</xdr:row>
      <xdr:rowOff>238125</xdr:rowOff>
    </xdr:from>
    <xdr:to>
      <xdr:col>1</xdr:col>
      <xdr:colOff>2198286</xdr:colOff>
      <xdr:row>21</xdr:row>
      <xdr:rowOff>158346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818" y="5524500"/>
          <a:ext cx="2164268" cy="2682472"/>
        </a:xfrm>
        <a:prstGeom prst="rect">
          <a:avLst/>
        </a:prstGeom>
      </xdr:spPr>
    </xdr:pic>
    <xdr:clientData/>
  </xdr:twoCellAnchor>
  <xdr:twoCellAnchor>
    <xdr:from>
      <xdr:col>1</xdr:col>
      <xdr:colOff>773902</xdr:colOff>
      <xdr:row>15</xdr:row>
      <xdr:rowOff>47624</xdr:rowOff>
    </xdr:from>
    <xdr:to>
      <xdr:col>1</xdr:col>
      <xdr:colOff>2571989</xdr:colOff>
      <xdr:row>15</xdr:row>
      <xdr:rowOff>380481</xdr:rowOff>
    </xdr:to>
    <xdr:sp macro="" textlink="" fLocksText="0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459702" y="5333999"/>
          <a:ext cx="1798087" cy="3328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</a:t>
          </a:r>
        </a:p>
      </xdr:txBody>
    </xdr:sp>
    <xdr:clientData fLocksWithSheet="0"/>
  </xdr:twoCellAnchor>
  <xdr:twoCellAnchor>
    <xdr:from>
      <xdr:col>11</xdr:col>
      <xdr:colOff>0</xdr:colOff>
      <xdr:row>21</xdr:row>
      <xdr:rowOff>81311</xdr:rowOff>
    </xdr:from>
    <xdr:to>
      <xdr:col>19</xdr:col>
      <xdr:colOff>134593</xdr:colOff>
      <xdr:row>34</xdr:row>
      <xdr:rowOff>43289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312964</xdr:colOff>
      <xdr:row>18</xdr:row>
      <xdr:rowOff>108857</xdr:rowOff>
    </xdr:from>
    <xdr:to>
      <xdr:col>35</xdr:col>
      <xdr:colOff>381000</xdr:colOff>
      <xdr:row>23</xdr:row>
      <xdr:rowOff>163284</xdr:rowOff>
    </xdr:to>
    <xdr:sp macro="" textlink="">
      <xdr:nvSpPr>
        <xdr:cNvPr id="7" name="テキスト ボックス 6"/>
        <xdr:cNvSpPr txBox="1"/>
      </xdr:nvSpPr>
      <xdr:spPr>
        <a:xfrm>
          <a:off x="23526750" y="7756071"/>
          <a:ext cx="2952750" cy="1333499"/>
        </a:xfrm>
        <a:prstGeom prst="rect">
          <a:avLst/>
        </a:prstGeom>
        <a:solidFill>
          <a:schemeClr val="lt1"/>
        </a:solidFill>
        <a:ln w="381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第</a:t>
          </a:r>
          <a:r>
            <a:rPr kumimoji="1" lang="en-US" altLang="ja-JP" sz="1800" b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</a:t>
          </a:r>
          <a:r>
            <a:rPr kumimoji="1" lang="ja-JP" altLang="en-US" sz="1800" b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回抽選</a:t>
          </a:r>
          <a:endParaRPr kumimoji="1" lang="en-US" altLang="ja-JP" sz="1800" b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/>
          <a:r>
            <a:rPr kumimoji="1" lang="ja-JP" altLang="en-US" sz="1800" b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ポイント報告締切日</a:t>
          </a:r>
        </a:p>
      </xdr:txBody>
    </xdr:sp>
    <xdr:clientData/>
  </xdr:twoCellAnchor>
  <xdr:twoCellAnchor>
    <xdr:from>
      <xdr:col>32</xdr:col>
      <xdr:colOff>40823</xdr:colOff>
      <xdr:row>19</xdr:row>
      <xdr:rowOff>122464</xdr:rowOff>
    </xdr:from>
    <xdr:to>
      <xdr:col>35</xdr:col>
      <xdr:colOff>2</xdr:colOff>
      <xdr:row>22</xdr:row>
      <xdr:rowOff>190500</xdr:rowOff>
    </xdr:to>
    <xdr:sp macro="" textlink="">
      <xdr:nvSpPr>
        <xdr:cNvPr id="8" name="四角形吹き出し 7"/>
        <xdr:cNvSpPr/>
      </xdr:nvSpPr>
      <xdr:spPr>
        <a:xfrm>
          <a:off x="23934966" y="8014607"/>
          <a:ext cx="2163536" cy="857250"/>
        </a:xfrm>
        <a:prstGeom prst="wedgeRectCallout">
          <a:avLst>
            <a:gd name="adj1" fmla="val -2517"/>
            <a:gd name="adj2" fmla="val -83532"/>
          </a:avLst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24947</xdr:colOff>
      <xdr:row>21</xdr:row>
      <xdr:rowOff>48079</xdr:rowOff>
    </xdr:from>
    <xdr:to>
      <xdr:col>10</xdr:col>
      <xdr:colOff>269875</xdr:colOff>
      <xdr:row>33</xdr:row>
      <xdr:rowOff>235239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34018</xdr:colOff>
      <xdr:row>15</xdr:row>
      <xdr:rowOff>238125</xdr:rowOff>
    </xdr:from>
    <xdr:to>
      <xdr:col>1</xdr:col>
      <xdr:colOff>2198286</xdr:colOff>
      <xdr:row>21</xdr:row>
      <xdr:rowOff>158346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818" y="5524500"/>
          <a:ext cx="2164268" cy="2682472"/>
        </a:xfrm>
        <a:prstGeom prst="rect">
          <a:avLst/>
        </a:prstGeom>
      </xdr:spPr>
    </xdr:pic>
    <xdr:clientData/>
  </xdr:twoCellAnchor>
  <xdr:twoCellAnchor>
    <xdr:from>
      <xdr:col>1</xdr:col>
      <xdr:colOff>773902</xdr:colOff>
      <xdr:row>15</xdr:row>
      <xdr:rowOff>47624</xdr:rowOff>
    </xdr:from>
    <xdr:to>
      <xdr:col>1</xdr:col>
      <xdr:colOff>2571989</xdr:colOff>
      <xdr:row>15</xdr:row>
      <xdr:rowOff>380481</xdr:rowOff>
    </xdr:to>
    <xdr:sp macro="" textlink="" fLocksText="0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459702" y="5333999"/>
          <a:ext cx="1798087" cy="3328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</a:t>
          </a:r>
        </a:p>
      </xdr:txBody>
    </xdr:sp>
    <xdr:clientData fLocksWithSheet="0"/>
  </xdr:twoCellAnchor>
  <xdr:twoCellAnchor>
    <xdr:from>
      <xdr:col>11</xdr:col>
      <xdr:colOff>0</xdr:colOff>
      <xdr:row>21</xdr:row>
      <xdr:rowOff>81311</xdr:rowOff>
    </xdr:from>
    <xdr:to>
      <xdr:col>19</xdr:col>
      <xdr:colOff>134593</xdr:colOff>
      <xdr:row>34</xdr:row>
      <xdr:rowOff>43289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24947</xdr:colOff>
      <xdr:row>21</xdr:row>
      <xdr:rowOff>48079</xdr:rowOff>
    </xdr:from>
    <xdr:to>
      <xdr:col>10</xdr:col>
      <xdr:colOff>269875</xdr:colOff>
      <xdr:row>33</xdr:row>
      <xdr:rowOff>235239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34018</xdr:colOff>
      <xdr:row>15</xdr:row>
      <xdr:rowOff>238125</xdr:rowOff>
    </xdr:from>
    <xdr:to>
      <xdr:col>1</xdr:col>
      <xdr:colOff>2198286</xdr:colOff>
      <xdr:row>21</xdr:row>
      <xdr:rowOff>158347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818" y="5524500"/>
          <a:ext cx="2164268" cy="2682472"/>
        </a:xfrm>
        <a:prstGeom prst="rect">
          <a:avLst/>
        </a:prstGeom>
      </xdr:spPr>
    </xdr:pic>
    <xdr:clientData/>
  </xdr:twoCellAnchor>
  <xdr:twoCellAnchor>
    <xdr:from>
      <xdr:col>1</xdr:col>
      <xdr:colOff>773902</xdr:colOff>
      <xdr:row>15</xdr:row>
      <xdr:rowOff>47624</xdr:rowOff>
    </xdr:from>
    <xdr:to>
      <xdr:col>1</xdr:col>
      <xdr:colOff>2571989</xdr:colOff>
      <xdr:row>15</xdr:row>
      <xdr:rowOff>380481</xdr:rowOff>
    </xdr:to>
    <xdr:sp macro="" textlink="" fLocksText="0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459702" y="5333999"/>
          <a:ext cx="1798087" cy="3328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</a:t>
          </a:r>
        </a:p>
      </xdr:txBody>
    </xdr:sp>
    <xdr:clientData fLocksWithSheet="0"/>
  </xdr:twoCellAnchor>
  <xdr:twoCellAnchor>
    <xdr:from>
      <xdr:col>11</xdr:col>
      <xdr:colOff>0</xdr:colOff>
      <xdr:row>21</xdr:row>
      <xdr:rowOff>81311</xdr:rowOff>
    </xdr:from>
    <xdr:to>
      <xdr:col>19</xdr:col>
      <xdr:colOff>134593</xdr:colOff>
      <xdr:row>34</xdr:row>
      <xdr:rowOff>43289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16545</xdr:colOff>
      <xdr:row>21</xdr:row>
      <xdr:rowOff>29957</xdr:rowOff>
    </xdr:from>
    <xdr:to>
      <xdr:col>11</xdr:col>
      <xdr:colOff>223827</xdr:colOff>
      <xdr:row>33</xdr:row>
      <xdr:rowOff>223223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619997</xdr:colOff>
      <xdr:row>20</xdr:row>
      <xdr:rowOff>292310</xdr:rowOff>
    </xdr:from>
    <xdr:to>
      <xdr:col>20</xdr:col>
      <xdr:colOff>110570</xdr:colOff>
      <xdr:row>33</xdr:row>
      <xdr:rowOff>180287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680356</xdr:colOff>
      <xdr:row>15</xdr:row>
      <xdr:rowOff>52336</xdr:rowOff>
    </xdr:from>
    <xdr:to>
      <xdr:col>1</xdr:col>
      <xdr:colOff>2478443</xdr:colOff>
      <xdr:row>15</xdr:row>
      <xdr:rowOff>385193</xdr:rowOff>
    </xdr:to>
    <xdr:sp macro="" textlink="" fLocksText="0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80356" y="5275385"/>
          <a:ext cx="1798087" cy="3328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</a:t>
          </a:r>
        </a:p>
      </xdr:txBody>
    </xdr:sp>
    <xdr:clientData/>
  </xdr:twoCellAnchor>
  <xdr:twoCellAnchor editAs="oneCell">
    <xdr:from>
      <xdr:col>1</xdr:col>
      <xdr:colOff>32448</xdr:colOff>
      <xdr:row>15</xdr:row>
      <xdr:rowOff>280864</xdr:rowOff>
    </xdr:from>
    <xdr:to>
      <xdr:col>1</xdr:col>
      <xdr:colOff>2196716</xdr:colOff>
      <xdr:row>21</xdr:row>
      <xdr:rowOff>196832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2805" y="5587650"/>
          <a:ext cx="2164268" cy="2691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159144</xdr:colOff>
      <xdr:row>21</xdr:row>
      <xdr:rowOff>82590</xdr:rowOff>
    </xdr:from>
    <xdr:to>
      <xdr:col>19</xdr:col>
      <xdr:colOff>333563</xdr:colOff>
      <xdr:row>34</xdr:row>
      <xdr:rowOff>31625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80855</xdr:colOff>
      <xdr:row>21</xdr:row>
      <xdr:rowOff>179221</xdr:rowOff>
    </xdr:from>
    <xdr:to>
      <xdr:col>10</xdr:col>
      <xdr:colOff>325783</xdr:colOff>
      <xdr:row>34</xdr:row>
      <xdr:rowOff>128256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15</xdr:row>
      <xdr:rowOff>320951</xdr:rowOff>
    </xdr:from>
    <xdr:to>
      <xdr:col>1</xdr:col>
      <xdr:colOff>2164268</xdr:colOff>
      <xdr:row>21</xdr:row>
      <xdr:rowOff>233925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544171"/>
          <a:ext cx="2164268" cy="2682472"/>
        </a:xfrm>
        <a:prstGeom prst="rect">
          <a:avLst/>
        </a:prstGeom>
      </xdr:spPr>
    </xdr:pic>
    <xdr:clientData/>
  </xdr:twoCellAnchor>
  <xdr:twoCellAnchor>
    <xdr:from>
      <xdr:col>1</xdr:col>
      <xdr:colOff>745434</xdr:colOff>
      <xdr:row>15</xdr:row>
      <xdr:rowOff>41413</xdr:rowOff>
    </xdr:from>
    <xdr:to>
      <xdr:col>1</xdr:col>
      <xdr:colOff>2543521</xdr:colOff>
      <xdr:row>15</xdr:row>
      <xdr:rowOff>374270</xdr:rowOff>
    </xdr:to>
    <xdr:sp macro="" textlink="" fLocksText="0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745434" y="5264633"/>
          <a:ext cx="1798087" cy="3328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25637</xdr:colOff>
      <xdr:row>21</xdr:row>
      <xdr:rowOff>27373</xdr:rowOff>
    </xdr:from>
    <xdr:to>
      <xdr:col>10</xdr:col>
      <xdr:colOff>270565</xdr:colOff>
      <xdr:row>33</xdr:row>
      <xdr:rowOff>211082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15</xdr:row>
      <xdr:rowOff>278258</xdr:rowOff>
    </xdr:from>
    <xdr:to>
      <xdr:col>1</xdr:col>
      <xdr:colOff>2164268</xdr:colOff>
      <xdr:row>21</xdr:row>
      <xdr:rowOff>204668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68848"/>
          <a:ext cx="2164268" cy="2682472"/>
        </a:xfrm>
        <a:prstGeom prst="rect">
          <a:avLst/>
        </a:prstGeom>
      </xdr:spPr>
    </xdr:pic>
    <xdr:clientData/>
  </xdr:twoCellAnchor>
  <xdr:twoCellAnchor>
    <xdr:from>
      <xdr:col>1</xdr:col>
      <xdr:colOff>738452</xdr:colOff>
      <xdr:row>15</xdr:row>
      <xdr:rowOff>42808</xdr:rowOff>
    </xdr:from>
    <xdr:to>
      <xdr:col>1</xdr:col>
      <xdr:colOff>2536539</xdr:colOff>
      <xdr:row>15</xdr:row>
      <xdr:rowOff>375665</xdr:rowOff>
    </xdr:to>
    <xdr:sp macro="" textlink="" fLocksText="0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38452" y="5233398"/>
          <a:ext cx="1798087" cy="3328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11</xdr:col>
      <xdr:colOff>137057</xdr:colOff>
      <xdr:row>20</xdr:row>
      <xdr:rowOff>191093</xdr:rowOff>
    </xdr:from>
    <xdr:to>
      <xdr:col>19</xdr:col>
      <xdr:colOff>311476</xdr:colOff>
      <xdr:row>33</xdr:row>
      <xdr:rowOff>75445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27215</xdr:colOff>
      <xdr:row>20</xdr:row>
      <xdr:rowOff>288472</xdr:rowOff>
    </xdr:from>
    <xdr:to>
      <xdr:col>10</xdr:col>
      <xdr:colOff>272143</xdr:colOff>
      <xdr:row>33</xdr:row>
      <xdr:rowOff>183078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15</xdr:row>
      <xdr:rowOff>272144</xdr:rowOff>
    </xdr:from>
    <xdr:to>
      <xdr:col>1</xdr:col>
      <xdr:colOff>2164268</xdr:colOff>
      <xdr:row>21</xdr:row>
      <xdr:rowOff>178759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24501"/>
          <a:ext cx="2164268" cy="2682472"/>
        </a:xfrm>
        <a:prstGeom prst="rect">
          <a:avLst/>
        </a:prstGeom>
      </xdr:spPr>
    </xdr:pic>
    <xdr:clientData/>
  </xdr:twoCellAnchor>
  <xdr:twoCellAnchor>
    <xdr:from>
      <xdr:col>1</xdr:col>
      <xdr:colOff>721173</xdr:colOff>
      <xdr:row>15</xdr:row>
      <xdr:rowOff>54428</xdr:rowOff>
    </xdr:from>
    <xdr:to>
      <xdr:col>1</xdr:col>
      <xdr:colOff>2519260</xdr:colOff>
      <xdr:row>15</xdr:row>
      <xdr:rowOff>387285</xdr:rowOff>
    </xdr:to>
    <xdr:sp macro="" textlink="" fLocksText="0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721173" y="5306785"/>
          <a:ext cx="1798087" cy="3328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　</a:t>
          </a:r>
        </a:p>
      </xdr:txBody>
    </xdr:sp>
    <xdr:clientData/>
  </xdr:twoCellAnchor>
  <xdr:twoCellAnchor>
    <xdr:from>
      <xdr:col>11</xdr:col>
      <xdr:colOff>285750</xdr:colOff>
      <xdr:row>21</xdr:row>
      <xdr:rowOff>13607</xdr:rowOff>
    </xdr:from>
    <xdr:to>
      <xdr:col>19</xdr:col>
      <xdr:colOff>539051</xdr:colOff>
      <xdr:row>33</xdr:row>
      <xdr:rowOff>74260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9072</xdr:colOff>
      <xdr:row>21</xdr:row>
      <xdr:rowOff>29029</xdr:rowOff>
    </xdr:from>
    <xdr:to>
      <xdr:col>10</xdr:col>
      <xdr:colOff>254000</xdr:colOff>
      <xdr:row>33</xdr:row>
      <xdr:rowOff>219364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24493</xdr:colOff>
      <xdr:row>15</xdr:row>
      <xdr:rowOff>266700</xdr:rowOff>
    </xdr:from>
    <xdr:to>
      <xdr:col>1</xdr:col>
      <xdr:colOff>2188761</xdr:colOff>
      <xdr:row>21</xdr:row>
      <xdr:rowOff>180572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50" y="5573486"/>
          <a:ext cx="2164268" cy="2689729"/>
        </a:xfrm>
        <a:prstGeom prst="rect">
          <a:avLst/>
        </a:prstGeom>
      </xdr:spPr>
    </xdr:pic>
    <xdr:clientData/>
  </xdr:twoCellAnchor>
  <xdr:twoCellAnchor>
    <xdr:from>
      <xdr:col>1</xdr:col>
      <xdr:colOff>749300</xdr:colOff>
      <xdr:row>15</xdr:row>
      <xdr:rowOff>50800</xdr:rowOff>
    </xdr:from>
    <xdr:to>
      <xdr:col>1</xdr:col>
      <xdr:colOff>2547387</xdr:colOff>
      <xdr:row>15</xdr:row>
      <xdr:rowOff>383657</xdr:rowOff>
    </xdr:to>
    <xdr:sp macro="" textlink="" fLocksText="0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749300" y="5283200"/>
          <a:ext cx="1798087" cy="3328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11</xdr:col>
      <xdr:colOff>203200</xdr:colOff>
      <xdr:row>21</xdr:row>
      <xdr:rowOff>0</xdr:rowOff>
    </xdr:from>
    <xdr:to>
      <xdr:col>19</xdr:col>
      <xdr:colOff>334076</xdr:colOff>
      <xdr:row>33</xdr:row>
      <xdr:rowOff>237506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258535</xdr:colOff>
      <xdr:row>18</xdr:row>
      <xdr:rowOff>27215</xdr:rowOff>
    </xdr:from>
    <xdr:to>
      <xdr:col>24</xdr:col>
      <xdr:colOff>489856</xdr:colOff>
      <xdr:row>23</xdr:row>
      <xdr:rowOff>81642</xdr:rowOff>
    </xdr:to>
    <xdr:grpSp>
      <xdr:nvGrpSpPr>
        <xdr:cNvPr id="9" name="グループ化 8"/>
        <xdr:cNvGrpSpPr/>
      </xdr:nvGrpSpPr>
      <xdr:grpSpPr>
        <a:xfrm>
          <a:off x="15988392" y="7688036"/>
          <a:ext cx="2952750" cy="1333499"/>
          <a:chOff x="15988392" y="7688036"/>
          <a:chExt cx="2952750" cy="1333499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15988392" y="7688036"/>
            <a:ext cx="2952750" cy="1333499"/>
          </a:xfrm>
          <a:prstGeom prst="rect">
            <a:avLst/>
          </a:prstGeom>
          <a:solidFill>
            <a:schemeClr val="lt1"/>
          </a:solidFill>
          <a:ln w="381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0"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第</a:t>
            </a:r>
            <a:r>
              <a:rPr kumimoji="1" lang="en-US" altLang="ja-JP" sz="1800" b="0"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1</a:t>
            </a:r>
            <a:r>
              <a:rPr kumimoji="1" lang="ja-JP" altLang="en-US" sz="1800" b="0"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回抽選</a:t>
            </a:r>
            <a:endParaRPr kumimoji="1" lang="en-US" altLang="ja-JP" sz="1800" b="0"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ctr"/>
            <a:r>
              <a:rPr kumimoji="1" lang="ja-JP" altLang="en-US" sz="1800" b="0"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ポイント報告締切日</a:t>
            </a:r>
          </a:p>
        </xdr:txBody>
      </xdr:sp>
      <xdr:sp macro="" textlink="">
        <xdr:nvSpPr>
          <xdr:cNvPr id="8" name="四角形吹き出し 7"/>
          <xdr:cNvSpPr/>
        </xdr:nvSpPr>
        <xdr:spPr>
          <a:xfrm>
            <a:off x="16396608" y="7960180"/>
            <a:ext cx="2163536" cy="857250"/>
          </a:xfrm>
          <a:prstGeom prst="wedgeRectCallout">
            <a:avLst>
              <a:gd name="adj1" fmla="val -630"/>
              <a:gd name="adj2" fmla="val -75595"/>
            </a:avLst>
          </a:prstGeom>
          <a:noFill/>
          <a:ln w="571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123372</xdr:colOff>
      <xdr:row>21</xdr:row>
      <xdr:rowOff>16329</xdr:rowOff>
    </xdr:from>
    <xdr:to>
      <xdr:col>10</xdr:col>
      <xdr:colOff>368300</xdr:colOff>
      <xdr:row>33</xdr:row>
      <xdr:rowOff>206664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39240</xdr:colOff>
      <xdr:row>15</xdr:row>
      <xdr:rowOff>276889</xdr:rowOff>
    </xdr:from>
    <xdr:to>
      <xdr:col>1</xdr:col>
      <xdr:colOff>2203508</xdr:colOff>
      <xdr:row>21</xdr:row>
      <xdr:rowOff>179981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597" y="5583675"/>
          <a:ext cx="2164268" cy="2678949"/>
        </a:xfrm>
        <a:prstGeom prst="rect">
          <a:avLst/>
        </a:prstGeom>
      </xdr:spPr>
    </xdr:pic>
    <xdr:clientData/>
  </xdr:twoCellAnchor>
  <xdr:twoCellAnchor>
    <xdr:from>
      <xdr:col>1</xdr:col>
      <xdr:colOff>775295</xdr:colOff>
      <xdr:row>15</xdr:row>
      <xdr:rowOff>44304</xdr:rowOff>
    </xdr:from>
    <xdr:to>
      <xdr:col>1</xdr:col>
      <xdr:colOff>2573382</xdr:colOff>
      <xdr:row>15</xdr:row>
      <xdr:rowOff>377161</xdr:rowOff>
    </xdr:to>
    <xdr:sp macro="" textlink="" fLocksText="0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775295" y="5294130"/>
          <a:ext cx="1798087" cy="3328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11</xdr:col>
      <xdr:colOff>127000</xdr:colOff>
      <xdr:row>21</xdr:row>
      <xdr:rowOff>12700</xdr:rowOff>
    </xdr:from>
    <xdr:to>
      <xdr:col>19</xdr:col>
      <xdr:colOff>257876</xdr:colOff>
      <xdr:row>34</xdr:row>
      <xdr:rowOff>8906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26168</xdr:colOff>
      <xdr:row>21</xdr:row>
      <xdr:rowOff>11444</xdr:rowOff>
    </xdr:from>
    <xdr:to>
      <xdr:col>10</xdr:col>
      <xdr:colOff>271096</xdr:colOff>
      <xdr:row>33</xdr:row>
      <xdr:rowOff>204710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21029</xdr:colOff>
      <xdr:row>15</xdr:row>
      <xdr:rowOff>259772</xdr:rowOff>
    </xdr:from>
    <xdr:to>
      <xdr:col>1</xdr:col>
      <xdr:colOff>2185297</xdr:colOff>
      <xdr:row>21</xdr:row>
      <xdr:rowOff>179550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386" y="5566558"/>
          <a:ext cx="2164268" cy="2695635"/>
        </a:xfrm>
        <a:prstGeom prst="rect">
          <a:avLst/>
        </a:prstGeom>
      </xdr:spPr>
    </xdr:pic>
    <xdr:clientData/>
  </xdr:twoCellAnchor>
  <xdr:twoCellAnchor>
    <xdr:from>
      <xdr:col>10</xdr:col>
      <xdr:colOff>671634</xdr:colOff>
      <xdr:row>21</xdr:row>
      <xdr:rowOff>0</xdr:rowOff>
    </xdr:from>
    <xdr:to>
      <xdr:col>19</xdr:col>
      <xdr:colOff>134295</xdr:colOff>
      <xdr:row>33</xdr:row>
      <xdr:rowOff>202337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898072</xdr:colOff>
      <xdr:row>15</xdr:row>
      <xdr:rowOff>54428</xdr:rowOff>
    </xdr:from>
    <xdr:to>
      <xdr:col>1</xdr:col>
      <xdr:colOff>2696159</xdr:colOff>
      <xdr:row>15</xdr:row>
      <xdr:rowOff>387285</xdr:rowOff>
    </xdr:to>
    <xdr:sp macro="" textlink="" fLocksText="0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578429" y="5606142"/>
          <a:ext cx="1798087" cy="3328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24947</xdr:colOff>
      <xdr:row>21</xdr:row>
      <xdr:rowOff>48079</xdr:rowOff>
    </xdr:from>
    <xdr:to>
      <xdr:col>10</xdr:col>
      <xdr:colOff>269875</xdr:colOff>
      <xdr:row>33</xdr:row>
      <xdr:rowOff>235239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34018</xdr:colOff>
      <xdr:row>15</xdr:row>
      <xdr:rowOff>238125</xdr:rowOff>
    </xdr:from>
    <xdr:to>
      <xdr:col>1</xdr:col>
      <xdr:colOff>2198286</xdr:colOff>
      <xdr:row>21</xdr:row>
      <xdr:rowOff>158347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" y="5544911"/>
          <a:ext cx="2164268" cy="2696079"/>
        </a:xfrm>
        <a:prstGeom prst="rect">
          <a:avLst/>
        </a:prstGeom>
      </xdr:spPr>
    </xdr:pic>
    <xdr:clientData/>
  </xdr:twoCellAnchor>
  <xdr:twoCellAnchor>
    <xdr:from>
      <xdr:col>1</xdr:col>
      <xdr:colOff>773902</xdr:colOff>
      <xdr:row>15</xdr:row>
      <xdr:rowOff>47624</xdr:rowOff>
    </xdr:from>
    <xdr:to>
      <xdr:col>1</xdr:col>
      <xdr:colOff>2571989</xdr:colOff>
      <xdr:row>15</xdr:row>
      <xdr:rowOff>380481</xdr:rowOff>
    </xdr:to>
    <xdr:sp macro="" textlink="" fLocksText="0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773902" y="5250655"/>
          <a:ext cx="1798087" cy="3328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 fLocksWithSheet="0"/>
  </xdr:twoCellAnchor>
  <xdr:twoCellAnchor>
    <xdr:from>
      <xdr:col>11</xdr:col>
      <xdr:colOff>0</xdr:colOff>
      <xdr:row>21</xdr:row>
      <xdr:rowOff>81311</xdr:rowOff>
    </xdr:from>
    <xdr:to>
      <xdr:col>19</xdr:col>
      <xdr:colOff>134593</xdr:colOff>
      <xdr:row>34</xdr:row>
      <xdr:rowOff>43289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21"/>
  <sheetViews>
    <sheetView tabSelected="1" zoomScale="70" zoomScaleNormal="70" workbookViewId="0">
      <selection activeCell="T15" sqref="T15"/>
    </sheetView>
  </sheetViews>
  <sheetFormatPr defaultRowHeight="18.75" x14ac:dyDescent="0.4"/>
  <cols>
    <col min="2" max="2" width="36.375" customWidth="1"/>
    <col min="3" max="3" width="9.625" customWidth="1"/>
    <col min="34" max="34" width="11" bestFit="1" customWidth="1"/>
  </cols>
  <sheetData>
    <row r="2" spans="1:35" ht="24" x14ac:dyDescent="0.4">
      <c r="B2" s="27" t="s">
        <v>143</v>
      </c>
      <c r="C2" s="1"/>
    </row>
    <row r="3" spans="1:35" ht="24" x14ac:dyDescent="0.4">
      <c r="B3" s="27" t="s">
        <v>139</v>
      </c>
      <c r="C3" s="1"/>
      <c r="D3" s="26" t="s">
        <v>138</v>
      </c>
    </row>
    <row r="4" spans="1:35" x14ac:dyDescent="0.4">
      <c r="A4" s="18"/>
      <c r="B4" s="3" t="s">
        <v>8</v>
      </c>
      <c r="C4" s="125" t="s">
        <v>81</v>
      </c>
      <c r="D4" s="15" t="s">
        <v>6</v>
      </c>
      <c r="E4" s="4" t="s">
        <v>11</v>
      </c>
      <c r="F4" s="4" t="s">
        <v>14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37</v>
      </c>
      <c r="AB4" s="4" t="s">
        <v>38</v>
      </c>
      <c r="AC4" s="4" t="s">
        <v>39</v>
      </c>
      <c r="AD4" s="4" t="s">
        <v>40</v>
      </c>
      <c r="AE4" s="4" t="s">
        <v>41</v>
      </c>
      <c r="AF4" s="4" t="s">
        <v>42</v>
      </c>
      <c r="AG4" s="4" t="s">
        <v>43</v>
      </c>
    </row>
    <row r="5" spans="1:35" ht="19.5" thickBot="1" x14ac:dyDescent="0.45">
      <c r="A5" s="18"/>
      <c r="B5" s="3" t="s">
        <v>7</v>
      </c>
      <c r="C5" s="126"/>
      <c r="D5" s="16" t="s">
        <v>13</v>
      </c>
      <c r="E5" s="13" t="s">
        <v>16</v>
      </c>
      <c r="F5" s="13" t="s">
        <v>52</v>
      </c>
      <c r="G5" s="13" t="s">
        <v>100</v>
      </c>
      <c r="H5" s="13" t="s">
        <v>101</v>
      </c>
      <c r="I5" s="13" t="s">
        <v>102</v>
      </c>
      <c r="J5" s="16" t="s">
        <v>9</v>
      </c>
      <c r="K5" s="59" t="s">
        <v>12</v>
      </c>
      <c r="L5" s="59" t="s">
        <v>15</v>
      </c>
      <c r="M5" s="59" t="s">
        <v>44</v>
      </c>
      <c r="N5" s="59" t="s">
        <v>45</v>
      </c>
      <c r="O5" s="59" t="s">
        <v>46</v>
      </c>
      <c r="P5" s="16" t="s">
        <v>47</v>
      </c>
      <c r="Q5" s="59" t="s">
        <v>9</v>
      </c>
      <c r="R5" s="59" t="s">
        <v>12</v>
      </c>
      <c r="S5" s="59" t="s">
        <v>15</v>
      </c>
      <c r="T5" s="59" t="s">
        <v>44</v>
      </c>
      <c r="U5" s="59" t="s">
        <v>45</v>
      </c>
      <c r="V5" s="16" t="s">
        <v>46</v>
      </c>
      <c r="W5" s="59" t="s">
        <v>47</v>
      </c>
      <c r="X5" s="59" t="s">
        <v>9</v>
      </c>
      <c r="Y5" s="59" t="s">
        <v>12</v>
      </c>
      <c r="Z5" s="59" t="s">
        <v>15</v>
      </c>
      <c r="AA5" s="59" t="s">
        <v>44</v>
      </c>
      <c r="AB5" s="16" t="s">
        <v>45</v>
      </c>
      <c r="AC5" s="59" t="s">
        <v>46</v>
      </c>
      <c r="AD5" s="59" t="s">
        <v>47</v>
      </c>
      <c r="AE5" s="59" t="s">
        <v>9</v>
      </c>
      <c r="AF5" s="59" t="s">
        <v>12</v>
      </c>
      <c r="AG5" s="59" t="s">
        <v>15</v>
      </c>
    </row>
    <row r="6" spans="1:35" s="6" customFormat="1" ht="33" customHeight="1" thickTop="1" x14ac:dyDescent="0.4">
      <c r="A6" s="31">
        <v>1</v>
      </c>
      <c r="B6" s="28" t="s">
        <v>1</v>
      </c>
      <c r="C6" s="103" t="s">
        <v>48</v>
      </c>
      <c r="D6" s="94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6"/>
      <c r="AH6" s="65">
        <f>COUNTIF(D6:AG6,"○")</f>
        <v>0</v>
      </c>
    </row>
    <row r="7" spans="1:35" s="6" customFormat="1" ht="33" customHeight="1" x14ac:dyDescent="0.4">
      <c r="A7" s="31">
        <v>2</v>
      </c>
      <c r="B7" s="29" t="s">
        <v>2</v>
      </c>
      <c r="C7" s="104" t="s">
        <v>82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9"/>
      <c r="AH7" s="65">
        <f>COUNTIF(D7:AG7,"○")</f>
        <v>0</v>
      </c>
    </row>
    <row r="8" spans="1:35" s="6" customFormat="1" ht="33" customHeight="1" x14ac:dyDescent="0.4">
      <c r="A8" s="31">
        <v>3</v>
      </c>
      <c r="B8" s="28" t="s">
        <v>87</v>
      </c>
      <c r="C8" s="103" t="s">
        <v>48</v>
      </c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2"/>
      <c r="AH8" s="65">
        <f t="shared" ref="AH8:AH12" si="0">COUNTIF(D8:AG8,"○")</f>
        <v>0</v>
      </c>
    </row>
    <row r="9" spans="1:35" s="6" customFormat="1" ht="33" customHeight="1" x14ac:dyDescent="0.4">
      <c r="A9" s="31">
        <v>4</v>
      </c>
      <c r="B9" s="29" t="s">
        <v>3</v>
      </c>
      <c r="C9" s="105"/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9"/>
      <c r="AH9" s="65">
        <f t="shared" si="0"/>
        <v>0</v>
      </c>
    </row>
    <row r="10" spans="1:35" s="6" customFormat="1" ht="33" customHeight="1" x14ac:dyDescent="0.4">
      <c r="A10" s="31">
        <v>5</v>
      </c>
      <c r="B10" s="28" t="s">
        <v>88</v>
      </c>
      <c r="C10" s="103" t="s">
        <v>48</v>
      </c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2"/>
      <c r="AH10" s="65">
        <f t="shared" si="0"/>
        <v>0</v>
      </c>
    </row>
    <row r="11" spans="1:35" s="6" customFormat="1" ht="33" customHeight="1" x14ac:dyDescent="0.4">
      <c r="A11" s="31">
        <v>6</v>
      </c>
      <c r="B11" s="29" t="s">
        <v>89</v>
      </c>
      <c r="C11" s="104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9"/>
      <c r="AH11" s="65">
        <f t="shared" si="0"/>
        <v>0</v>
      </c>
    </row>
    <row r="12" spans="1:35" s="6" customFormat="1" ht="33" customHeight="1" x14ac:dyDescent="0.4">
      <c r="A12" s="31">
        <v>7</v>
      </c>
      <c r="B12" s="28" t="s">
        <v>4</v>
      </c>
      <c r="C12" s="21"/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2"/>
      <c r="AH12" s="65">
        <f t="shared" si="0"/>
        <v>0</v>
      </c>
    </row>
    <row r="13" spans="1:35" s="6" customFormat="1" ht="33" customHeight="1" x14ac:dyDescent="0.4">
      <c r="A13" s="31">
        <v>8</v>
      </c>
      <c r="B13" s="29" t="s">
        <v>91</v>
      </c>
      <c r="C13" s="22">
        <v>60.2</v>
      </c>
      <c r="D13" s="39"/>
      <c r="E13" s="36"/>
      <c r="F13" s="40"/>
      <c r="G13" s="40"/>
      <c r="H13" s="40"/>
      <c r="I13" s="40"/>
      <c r="J13" s="36"/>
      <c r="K13" s="40"/>
      <c r="L13" s="40"/>
      <c r="M13" s="40"/>
      <c r="N13" s="40"/>
      <c r="O13" s="36"/>
      <c r="P13" s="40"/>
      <c r="Q13" s="40"/>
      <c r="R13" s="40"/>
      <c r="S13" s="40"/>
      <c r="T13" s="36"/>
      <c r="U13" s="40"/>
      <c r="V13" s="40"/>
      <c r="W13" s="40"/>
      <c r="X13" s="40"/>
      <c r="Y13" s="36"/>
      <c r="Z13" s="40"/>
      <c r="AA13" s="40"/>
      <c r="AB13" s="40"/>
      <c r="AC13" s="40"/>
      <c r="AD13" s="40"/>
      <c r="AE13" s="40"/>
      <c r="AF13" s="40"/>
      <c r="AG13" s="46"/>
      <c r="AH13" s="65">
        <f>COUNTA(D13:AG13)</f>
        <v>0</v>
      </c>
    </row>
    <row r="14" spans="1:35" s="6" customFormat="1" ht="33" customHeight="1" x14ac:dyDescent="0.4">
      <c r="A14" s="127">
        <v>9</v>
      </c>
      <c r="B14" s="28" t="s">
        <v>90</v>
      </c>
      <c r="C14" s="21">
        <v>110</v>
      </c>
      <c r="D14" s="37"/>
      <c r="E14" s="38"/>
      <c r="F14" s="38"/>
      <c r="G14" s="38"/>
      <c r="H14" s="38"/>
      <c r="I14" s="50"/>
      <c r="J14" s="38"/>
      <c r="K14" s="38"/>
      <c r="L14" s="38"/>
      <c r="M14" s="38"/>
      <c r="N14" s="50"/>
      <c r="O14" s="38"/>
      <c r="P14" s="38"/>
      <c r="Q14" s="38"/>
      <c r="R14" s="38"/>
      <c r="S14" s="50"/>
      <c r="T14" s="38"/>
      <c r="U14" s="38"/>
      <c r="V14" s="38"/>
      <c r="W14" s="38"/>
      <c r="X14" s="50"/>
      <c r="Y14" s="38"/>
      <c r="Z14" s="38"/>
      <c r="AA14" s="38"/>
      <c r="AB14" s="38"/>
      <c r="AC14" s="50"/>
      <c r="AD14" s="38"/>
      <c r="AE14" s="38"/>
      <c r="AF14" s="50"/>
      <c r="AG14" s="45"/>
      <c r="AH14" s="107"/>
    </row>
    <row r="15" spans="1:35" s="6" customFormat="1" ht="33" customHeight="1" thickBot="1" x14ac:dyDescent="0.45">
      <c r="A15" s="128"/>
      <c r="B15" s="30" t="s">
        <v>93</v>
      </c>
      <c r="C15" s="22">
        <v>65</v>
      </c>
      <c r="D15" s="39"/>
      <c r="E15" s="40"/>
      <c r="F15" s="40"/>
      <c r="G15" s="40"/>
      <c r="H15" s="40"/>
      <c r="I15" s="51"/>
      <c r="J15" s="40"/>
      <c r="K15" s="40"/>
      <c r="L15" s="40"/>
      <c r="M15" s="40"/>
      <c r="N15" s="51"/>
      <c r="O15" s="40"/>
      <c r="P15" s="40"/>
      <c r="Q15" s="40"/>
      <c r="R15" s="40"/>
      <c r="S15" s="51"/>
      <c r="T15" s="40"/>
      <c r="U15" s="40"/>
      <c r="V15" s="40"/>
      <c r="W15" s="40"/>
      <c r="X15" s="51"/>
      <c r="Y15" s="40"/>
      <c r="Z15" s="40"/>
      <c r="AA15" s="40"/>
      <c r="AB15" s="40"/>
      <c r="AC15" s="51"/>
      <c r="AD15" s="40"/>
      <c r="AE15" s="40"/>
      <c r="AF15" s="51"/>
      <c r="AG15" s="46"/>
      <c r="AH15" s="65">
        <f>COUNTIFS(D14:AG14,"&gt;=0",D14:AG14,"&lt;=1000",D15:AG15,"&gt;=0",D15:AG15,"&lt;=1000")</f>
        <v>0</v>
      </c>
    </row>
    <row r="16" spans="1:35" s="6" customFormat="1" ht="33" customHeight="1" thickTop="1" thickBot="1" x14ac:dyDescent="0.45">
      <c r="A16" s="33">
        <v>10</v>
      </c>
      <c r="B16" s="48" t="s">
        <v>97</v>
      </c>
      <c r="C16" s="23"/>
      <c r="D16" s="100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2"/>
      <c r="AH16" s="65">
        <f>COUNTIF(D16:AG16,"○")</f>
        <v>0</v>
      </c>
      <c r="AI16" s="65">
        <f>SUM(AH6:AH16)</f>
        <v>0</v>
      </c>
    </row>
    <row r="17" spans="1:34" s="6" customFormat="1" ht="90" customHeight="1" thickTop="1" thickBot="1" x14ac:dyDescent="0.45">
      <c r="A17" s="32"/>
      <c r="B17" s="34" t="s">
        <v>92</v>
      </c>
      <c r="C17" s="12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7"/>
      <c r="AH17" s="62" t="s">
        <v>49</v>
      </c>
    </row>
    <row r="18" spans="1:34" s="6" customFormat="1" ht="33" customHeight="1" thickTop="1" x14ac:dyDescent="0.4">
      <c r="A18" s="32"/>
      <c r="B18" s="7" t="s">
        <v>5</v>
      </c>
      <c r="C18" s="17">
        <f>'7月'!C18</f>
        <v>6</v>
      </c>
      <c r="D18" s="17">
        <f>+COUNTIFS(D6:D12,"○")+COUNTIF(D16,"○")+COUNTIFS(D6:D12,"◯")+COUNTIF(D16,"◯")+COUNTIFS(D13,"&gt;=0",D13,"&lt;=1000")+COUNTIFS(D14,"&gt;=0",D14,"&lt;=1000",D15,"&gt;=0",D15,"&lt;=1000")</f>
        <v>0</v>
      </c>
      <c r="E18" s="17">
        <f t="shared" ref="E18:AG18" si="1">COUNTIFS(E6:E12,"〇")+COUNTIF(E16,"〇")+COUNTIFS(E6:E12,"○")+COUNTIF(E16,"○")+COUNTIFS(E6:E12,"◯")+COUNTIF(E16,"◯")+COUNTIFS(E13,"&gt;=0",E13,"&lt;=1000")+COUNTIFS(E14,"&gt;=0",E14,"&lt;=1000",E15,"&gt;=0",E15,"&lt;=1000")</f>
        <v>0</v>
      </c>
      <c r="F18" s="17">
        <f t="shared" si="1"/>
        <v>0</v>
      </c>
      <c r="G18" s="17">
        <f t="shared" si="1"/>
        <v>0</v>
      </c>
      <c r="H18" s="17">
        <f t="shared" si="1"/>
        <v>0</v>
      </c>
      <c r="I18" s="17">
        <f t="shared" si="1"/>
        <v>0</v>
      </c>
      <c r="J18" s="17">
        <f t="shared" si="1"/>
        <v>0</v>
      </c>
      <c r="K18" s="17">
        <f t="shared" si="1"/>
        <v>0</v>
      </c>
      <c r="L18" s="17">
        <f t="shared" si="1"/>
        <v>0</v>
      </c>
      <c r="M18" s="17">
        <f t="shared" si="1"/>
        <v>0</v>
      </c>
      <c r="N18" s="17">
        <f t="shared" si="1"/>
        <v>0</v>
      </c>
      <c r="O18" s="17">
        <f t="shared" si="1"/>
        <v>0</v>
      </c>
      <c r="P18" s="17">
        <f t="shared" si="1"/>
        <v>0</v>
      </c>
      <c r="Q18" s="17">
        <f t="shared" si="1"/>
        <v>0</v>
      </c>
      <c r="R18" s="17">
        <f t="shared" si="1"/>
        <v>0</v>
      </c>
      <c r="S18" s="17">
        <f t="shared" si="1"/>
        <v>0</v>
      </c>
      <c r="T18" s="17">
        <f t="shared" si="1"/>
        <v>0</v>
      </c>
      <c r="U18" s="17">
        <f t="shared" si="1"/>
        <v>0</v>
      </c>
      <c r="V18" s="17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7">
        <f t="shared" si="1"/>
        <v>0</v>
      </c>
      <c r="AB18" s="17">
        <f t="shared" si="1"/>
        <v>0</v>
      </c>
      <c r="AC18" s="17">
        <f t="shared" si="1"/>
        <v>0</v>
      </c>
      <c r="AD18" s="17">
        <f t="shared" si="1"/>
        <v>0</v>
      </c>
      <c r="AE18" s="17">
        <f t="shared" si="1"/>
        <v>0</v>
      </c>
      <c r="AF18" s="17">
        <f t="shared" si="1"/>
        <v>0</v>
      </c>
      <c r="AG18" s="17">
        <f t="shared" si="1"/>
        <v>0</v>
      </c>
      <c r="AH18" s="8">
        <f>SUM(D18:AG18)</f>
        <v>0</v>
      </c>
    </row>
    <row r="21" spans="1:34" ht="24" x14ac:dyDescent="0.4">
      <c r="D21" s="26" t="s">
        <v>50</v>
      </c>
    </row>
  </sheetData>
  <sheetProtection algorithmName="SHA-512" hashValue="aHSo7atj1rv3jEbm872sX4lVF92NUCoBpjz4NovnIXCypu4BHhE4jts0coUFxvcr0TaQ/+oORt6I5f/VNJEt8w==" saltValue="5sxAvzlY1RgLZEvZDX8a7g==" spinCount="100000" sheet="1" objects="1" scenarios="1"/>
  <protectedRanges>
    <protectedRange sqref="D6:AG17" name="範囲5"/>
    <protectedRange sqref="D6:AG17" name="範囲3"/>
    <protectedRange sqref="D6:AG17" name="範囲1"/>
    <protectedRange sqref="B16 D6:AG17" name="範囲2"/>
    <protectedRange sqref="D6:AG17" name="範囲4"/>
  </protectedRanges>
  <mergeCells count="2">
    <mergeCell ref="C4:C5"/>
    <mergeCell ref="A14:A15"/>
  </mergeCells>
  <phoneticPr fontId="1"/>
  <dataValidations count="2">
    <dataValidation type="list" allowBlank="1" showDropDown="1" showInputMessage="1" sqref="E13 J13 O13 T13 Y13">
      <formula1>"　,〇"</formula1>
    </dataValidation>
    <dataValidation type="list" allowBlank="1" showInputMessage="1" sqref="D6:AG12 D16:AG16">
      <formula1>"○,　"</formula1>
    </dataValidation>
  </dataValidations>
  <pageMargins left="0.7" right="0.7" top="0.75" bottom="0.75" header="0.3" footer="0.3"/>
  <pageSetup paperSize="8" scale="50" orientation="landscape" r:id="rId1"/>
  <ignoredErrors>
    <ignoredError sqref="AH15 AH13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21"/>
  <sheetViews>
    <sheetView zoomScale="70" zoomScaleNormal="70" workbookViewId="0">
      <selection activeCell="R19" sqref="R19"/>
    </sheetView>
  </sheetViews>
  <sheetFormatPr defaultRowHeight="18.75" x14ac:dyDescent="0.4"/>
  <cols>
    <col min="2" max="2" width="36.125" customWidth="1"/>
    <col min="3" max="3" width="9.625" customWidth="1"/>
    <col min="35" max="35" width="11" bestFit="1" customWidth="1"/>
  </cols>
  <sheetData>
    <row r="2" spans="1:35" ht="24" x14ac:dyDescent="0.4">
      <c r="B2" s="27" t="s">
        <v>143</v>
      </c>
      <c r="C2" s="1"/>
    </row>
    <row r="3" spans="1:35" ht="24" x14ac:dyDescent="0.4">
      <c r="B3" s="27" t="s">
        <v>70</v>
      </c>
      <c r="C3" s="1"/>
      <c r="D3" s="26" t="s">
        <v>133</v>
      </c>
    </row>
    <row r="4" spans="1:35" x14ac:dyDescent="0.4">
      <c r="B4" s="3" t="s">
        <v>8</v>
      </c>
      <c r="C4" s="125" t="s">
        <v>81</v>
      </c>
      <c r="D4" s="4" t="s">
        <v>6</v>
      </c>
      <c r="E4" s="4" t="s">
        <v>11</v>
      </c>
      <c r="F4" s="4" t="s">
        <v>14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37</v>
      </c>
      <c r="AB4" s="4" t="s">
        <v>38</v>
      </c>
      <c r="AC4" s="4" t="s">
        <v>39</v>
      </c>
      <c r="AD4" s="4" t="s">
        <v>40</v>
      </c>
      <c r="AE4" s="4" t="s">
        <v>41</v>
      </c>
      <c r="AF4" s="4" t="s">
        <v>42</v>
      </c>
      <c r="AG4" s="4" t="s">
        <v>43</v>
      </c>
      <c r="AH4" s="4" t="s">
        <v>54</v>
      </c>
    </row>
    <row r="5" spans="1:35" ht="19.5" thickBot="1" x14ac:dyDescent="0.45">
      <c r="B5" s="3" t="s">
        <v>7</v>
      </c>
      <c r="C5" s="126"/>
      <c r="D5" s="13" t="s">
        <v>10</v>
      </c>
      <c r="E5" s="13" t="s">
        <v>13</v>
      </c>
      <c r="F5" s="13" t="s">
        <v>107</v>
      </c>
      <c r="G5" s="13" t="s">
        <v>108</v>
      </c>
      <c r="H5" s="13" t="s">
        <v>109</v>
      </c>
      <c r="I5" s="13" t="s">
        <v>110</v>
      </c>
      <c r="J5" s="13" t="s">
        <v>111</v>
      </c>
      <c r="K5" s="59" t="s">
        <v>9</v>
      </c>
      <c r="L5" s="59" t="s">
        <v>12</v>
      </c>
      <c r="M5" s="59" t="s">
        <v>15</v>
      </c>
      <c r="N5" s="59" t="s">
        <v>44</v>
      </c>
      <c r="O5" s="59" t="s">
        <v>45</v>
      </c>
      <c r="P5" s="59" t="s">
        <v>46</v>
      </c>
      <c r="Q5" s="59" t="s">
        <v>47</v>
      </c>
      <c r="R5" s="59" t="s">
        <v>9</v>
      </c>
      <c r="S5" s="59" t="s">
        <v>12</v>
      </c>
      <c r="T5" s="59" t="s">
        <v>15</v>
      </c>
      <c r="U5" s="59" t="s">
        <v>44</v>
      </c>
      <c r="V5" s="59" t="s">
        <v>45</v>
      </c>
      <c r="W5" s="59" t="s">
        <v>46</v>
      </c>
      <c r="X5" s="59" t="s">
        <v>47</v>
      </c>
      <c r="Y5" s="59" t="s">
        <v>9</v>
      </c>
      <c r="Z5" s="59" t="s">
        <v>12</v>
      </c>
      <c r="AA5" s="59" t="s">
        <v>15</v>
      </c>
      <c r="AB5" s="59" t="s">
        <v>44</v>
      </c>
      <c r="AC5" s="59" t="s">
        <v>45</v>
      </c>
      <c r="AD5" s="59" t="s">
        <v>46</v>
      </c>
      <c r="AE5" s="59" t="s">
        <v>47</v>
      </c>
      <c r="AF5" s="59" t="s">
        <v>9</v>
      </c>
      <c r="AG5" s="59" t="s">
        <v>12</v>
      </c>
      <c r="AH5" s="59" t="s">
        <v>15</v>
      </c>
    </row>
    <row r="6" spans="1:35" s="6" customFormat="1" ht="33" customHeight="1" thickTop="1" x14ac:dyDescent="0.4">
      <c r="A6" s="31">
        <v>1</v>
      </c>
      <c r="B6" s="2" t="s">
        <v>1</v>
      </c>
      <c r="C6" s="106" t="s">
        <v>48</v>
      </c>
      <c r="D6" s="108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6" t="s">
        <v>116</v>
      </c>
      <c r="AI6" s="65">
        <f>COUNTIF(D6:AH6,"○")</f>
        <v>0</v>
      </c>
    </row>
    <row r="7" spans="1:35" s="6" customFormat="1" ht="33" customHeight="1" x14ac:dyDescent="0.4">
      <c r="A7" s="31">
        <v>2</v>
      </c>
      <c r="B7" s="5" t="s">
        <v>2</v>
      </c>
      <c r="C7" s="105" t="s">
        <v>82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9"/>
      <c r="AI7" s="65">
        <f>COUNTIF(D7:AH7,"○")</f>
        <v>0</v>
      </c>
    </row>
    <row r="8" spans="1:35" s="6" customFormat="1" ht="33" customHeight="1" x14ac:dyDescent="0.4">
      <c r="A8" s="31">
        <v>3</v>
      </c>
      <c r="B8" s="2" t="s">
        <v>87</v>
      </c>
      <c r="C8" s="106" t="s">
        <v>48</v>
      </c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I8" s="65">
        <f t="shared" ref="AI8:AI12" si="0">COUNTIF(D8:AH8,"○")</f>
        <v>0</v>
      </c>
    </row>
    <row r="9" spans="1:35" s="6" customFormat="1" ht="33" customHeight="1" x14ac:dyDescent="0.4">
      <c r="A9" s="31">
        <v>4</v>
      </c>
      <c r="B9" s="5" t="s">
        <v>3</v>
      </c>
      <c r="C9" s="105"/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9"/>
      <c r="AI9" s="65">
        <f t="shared" si="0"/>
        <v>0</v>
      </c>
    </row>
    <row r="10" spans="1:35" s="6" customFormat="1" ht="33" customHeight="1" x14ac:dyDescent="0.4">
      <c r="A10" s="31">
        <v>5</v>
      </c>
      <c r="B10" s="2" t="s">
        <v>88</v>
      </c>
      <c r="C10" s="106" t="s">
        <v>48</v>
      </c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2"/>
      <c r="AI10" s="65">
        <f t="shared" si="0"/>
        <v>0</v>
      </c>
    </row>
    <row r="11" spans="1:35" s="6" customFormat="1" ht="33" customHeight="1" x14ac:dyDescent="0.4">
      <c r="A11" s="31">
        <v>6</v>
      </c>
      <c r="B11" s="5" t="s">
        <v>89</v>
      </c>
      <c r="C11" s="11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9"/>
      <c r="AI11" s="65">
        <f t="shared" si="0"/>
        <v>0</v>
      </c>
    </row>
    <row r="12" spans="1:35" s="6" customFormat="1" ht="33" customHeight="1" x14ac:dyDescent="0.4">
      <c r="A12" s="31">
        <v>7</v>
      </c>
      <c r="B12" s="2" t="s">
        <v>4</v>
      </c>
      <c r="C12" s="10"/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2"/>
      <c r="AI12" s="65">
        <f t="shared" si="0"/>
        <v>0</v>
      </c>
    </row>
    <row r="13" spans="1:35" s="6" customFormat="1" ht="33" customHeight="1" x14ac:dyDescent="0.4">
      <c r="A13" s="31">
        <v>8</v>
      </c>
      <c r="B13" s="5" t="s">
        <v>91</v>
      </c>
      <c r="C13" s="11">
        <v>60.2</v>
      </c>
      <c r="D13" s="39"/>
      <c r="E13" s="36"/>
      <c r="F13" s="40"/>
      <c r="G13" s="40"/>
      <c r="H13" s="36"/>
      <c r="I13" s="40"/>
      <c r="J13" s="40"/>
      <c r="K13" s="36"/>
      <c r="L13" s="40"/>
      <c r="M13" s="40"/>
      <c r="N13" s="36"/>
      <c r="O13" s="40"/>
      <c r="P13" s="40"/>
      <c r="Q13" s="36"/>
      <c r="R13" s="40"/>
      <c r="S13" s="40"/>
      <c r="T13" s="36"/>
      <c r="U13" s="40"/>
      <c r="V13" s="40"/>
      <c r="W13" s="36"/>
      <c r="X13" s="40"/>
      <c r="Y13" s="40"/>
      <c r="Z13" s="36"/>
      <c r="AA13" s="40"/>
      <c r="AB13" s="40"/>
      <c r="AC13" s="40"/>
      <c r="AD13" s="40"/>
      <c r="AE13" s="36"/>
      <c r="AF13" s="40"/>
      <c r="AG13" s="36"/>
      <c r="AH13" s="46"/>
      <c r="AI13" s="65">
        <f>COUNTA(D13:AH13)</f>
        <v>0</v>
      </c>
    </row>
    <row r="14" spans="1:35" s="6" customFormat="1" ht="33" customHeight="1" x14ac:dyDescent="0.4">
      <c r="A14" s="127">
        <v>9</v>
      </c>
      <c r="B14" s="2" t="s">
        <v>90</v>
      </c>
      <c r="C14" s="10">
        <v>110</v>
      </c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45"/>
      <c r="AI14" s="65"/>
    </row>
    <row r="15" spans="1:35" s="6" customFormat="1" ht="33" customHeight="1" thickBot="1" x14ac:dyDescent="0.45">
      <c r="A15" s="128"/>
      <c r="B15" s="25" t="s">
        <v>93</v>
      </c>
      <c r="C15" s="11">
        <v>65</v>
      </c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6"/>
      <c r="AI15" s="65">
        <f>COUNTIFS(D14:AH14,"&gt;=0",D14:AH14,"&lt;=1000",D15:AH15,"&gt;=0",D15:AH15,"&lt;=1000")</f>
        <v>0</v>
      </c>
    </row>
    <row r="16" spans="1:35" s="6" customFormat="1" ht="33" customHeight="1" thickTop="1" thickBot="1" x14ac:dyDescent="0.45">
      <c r="A16" s="33">
        <v>10</v>
      </c>
      <c r="B16" s="43" t="s">
        <v>95</v>
      </c>
      <c r="C16" s="23"/>
      <c r="D16" s="100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2"/>
      <c r="AI16" s="65">
        <f>COUNTIF(D16:AH16,"○")</f>
        <v>0</v>
      </c>
    </row>
    <row r="17" spans="2:35" s="6" customFormat="1" ht="90" customHeight="1" thickTop="1" thickBot="1" x14ac:dyDescent="0.45">
      <c r="B17" s="24" t="s">
        <v>92</v>
      </c>
      <c r="C17" s="12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7"/>
      <c r="AI17" s="62" t="s">
        <v>71</v>
      </c>
    </row>
    <row r="18" spans="2:35" s="6" customFormat="1" ht="33" customHeight="1" thickTop="1" x14ac:dyDescent="0.4">
      <c r="B18" s="7" t="s">
        <v>5</v>
      </c>
      <c r="C18" s="14">
        <f>COUNTIFS(C6:C12,"〇")+COUNTIF(C16,"〇")+COUNTIFS(C6:C12,"○")+COUNTIF(C16,"○")+COUNTIFS(C6:C12,"◯")+COUNTIF(C16,"◯")+COUNTIFS(C13,"&gt;=0",C13,"&lt;=1000")+COUNTIFS(C14,"&gt;=0",C14,"&lt;=1000",C15,"&gt;=0",C15,"&lt;=1000")</f>
        <v>6</v>
      </c>
      <c r="D18" s="14">
        <f t="shared" ref="D18:AH18" si="1">COUNTIFS(D6:D12,"〇")+COUNTIF(D16,"〇")+COUNTIFS(D6:D12,"○")+COUNTIF(D16,"○")+COUNTIFS(D6:D12,"◯")+COUNTIF(D16,"◯")+COUNTIFS(D13,"&gt;=0",D13,"&lt;=1000")+COUNTIFS(D14,"&gt;=0",D14,"&lt;=1000",D15,"&gt;=0",D15,"&lt;=1000")</f>
        <v>0</v>
      </c>
      <c r="E18" s="14">
        <f t="shared" si="1"/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 t="shared" si="1"/>
        <v>0</v>
      </c>
      <c r="W18" s="14">
        <f t="shared" si="1"/>
        <v>0</v>
      </c>
      <c r="X18" s="14">
        <f t="shared" si="1"/>
        <v>0</v>
      </c>
      <c r="Y18" s="14">
        <f t="shared" si="1"/>
        <v>0</v>
      </c>
      <c r="Z18" s="14">
        <f t="shared" si="1"/>
        <v>0</v>
      </c>
      <c r="AA18" s="14">
        <f t="shared" si="1"/>
        <v>0</v>
      </c>
      <c r="AB18" s="14">
        <f t="shared" si="1"/>
        <v>0</v>
      </c>
      <c r="AC18" s="14">
        <f t="shared" si="1"/>
        <v>0</v>
      </c>
      <c r="AD18" s="14">
        <f t="shared" si="1"/>
        <v>0</v>
      </c>
      <c r="AE18" s="14">
        <f t="shared" si="1"/>
        <v>0</v>
      </c>
      <c r="AF18" s="14">
        <f t="shared" si="1"/>
        <v>0</v>
      </c>
      <c r="AG18" s="14">
        <f t="shared" si="1"/>
        <v>0</v>
      </c>
      <c r="AH18" s="14">
        <f t="shared" si="1"/>
        <v>0</v>
      </c>
      <c r="AI18" s="9">
        <f>SUM(D18:AH18)</f>
        <v>0</v>
      </c>
    </row>
    <row r="21" spans="2:35" ht="24" x14ac:dyDescent="0.4">
      <c r="D21" s="26" t="s">
        <v>50</v>
      </c>
    </row>
  </sheetData>
  <sheetProtection algorithmName="SHA-512" hashValue="Vlr3Mtpk1lUEOstcEAPozvuP2KVU/bY6WRtx3HyJAxOZM19ZZgQypBE83Z6oq4Wec/SF1U0Ojvzv0MrpSxJf/g==" saltValue="695MmvoxI0ZTe68uRcd2lw==" spinCount="100000" sheet="1" objects="1" scenarios="1"/>
  <protectedRanges>
    <protectedRange sqref="D6:AH17" name="範囲10"/>
    <protectedRange sqref="D17:AH17 B16 AH6:AH16" name="範囲2"/>
    <protectedRange sqref="D17:AH17 AH6:AH16" name="範囲1_1"/>
    <protectedRange sqref="D6:D16" name="範囲1_1_1"/>
    <protectedRange sqref="D6:D16" name="範囲2_2"/>
    <protectedRange sqref="E6:AG12 E16:AG16" name="範囲2_1_1"/>
    <protectedRange sqref="E6:AG12 E16:AG16" name="範囲1_2"/>
    <protectedRange sqref="E13:AG15" name="範囲2_1_1_1"/>
    <protectedRange sqref="E13:AG15" name="範囲1_2_1"/>
    <protectedRange sqref="D6:AH17" name="範囲9"/>
  </protectedRanges>
  <mergeCells count="2">
    <mergeCell ref="C4:C5"/>
    <mergeCell ref="A14:A15"/>
  </mergeCells>
  <phoneticPr fontId="1"/>
  <dataValidations count="2">
    <dataValidation type="list" allowBlank="1" showDropDown="1" showInputMessage="1" sqref="T13 E13 N13 H13 K13 Q13 W13 Z13 AE13 AG13">
      <formula1>"　,〇"</formula1>
    </dataValidation>
    <dataValidation type="list" allowBlank="1" showInputMessage="1" showErrorMessage="1" sqref="D6:AH12 D16:AH16">
      <formula1>"○,　"</formula1>
    </dataValidation>
  </dataValidations>
  <pageMargins left="0.7" right="0.7" top="0.75" bottom="0.75" header="0.3" footer="0.3"/>
  <pageSetup paperSize="8" scale="51" orientation="landscape" r:id="rId1"/>
  <ignoredErrors>
    <ignoredError sqref="AI13 AI15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4"/>
  <sheetViews>
    <sheetView zoomScale="70" zoomScaleNormal="70" workbookViewId="0">
      <selection activeCell="K20" sqref="K20"/>
    </sheetView>
  </sheetViews>
  <sheetFormatPr defaultRowHeight="18.75" x14ac:dyDescent="0.4"/>
  <cols>
    <col min="2" max="2" width="14.625" customWidth="1"/>
    <col min="3" max="3" width="25.625" customWidth="1"/>
    <col min="4" max="4" width="17.625" customWidth="1"/>
    <col min="5" max="5" width="31.125" customWidth="1"/>
    <col min="6" max="7" width="17.625" customWidth="1"/>
    <col min="8" max="8" width="22.875" customWidth="1"/>
    <col min="9" max="9" width="17.75" customWidth="1"/>
    <col min="10" max="14" width="17.625" customWidth="1"/>
  </cols>
  <sheetData>
    <row r="2" spans="2:14" ht="24" x14ac:dyDescent="0.4">
      <c r="B2" s="27" t="s">
        <v>144</v>
      </c>
      <c r="D2" s="26" t="s">
        <v>99</v>
      </c>
    </row>
    <row r="3" spans="2:14" s="63" customFormat="1" ht="37.5" customHeight="1" x14ac:dyDescent="0.4">
      <c r="B3" s="68"/>
      <c r="C3" s="4" t="s">
        <v>112</v>
      </c>
      <c r="D3" s="4" t="s">
        <v>2</v>
      </c>
      <c r="E3" s="69" t="s">
        <v>117</v>
      </c>
      <c r="F3" s="4" t="s">
        <v>3</v>
      </c>
      <c r="G3" s="4" t="s">
        <v>88</v>
      </c>
      <c r="H3" s="69" t="s">
        <v>118</v>
      </c>
      <c r="I3" s="4" t="s">
        <v>4</v>
      </c>
      <c r="J3" s="4" t="s">
        <v>113</v>
      </c>
      <c r="K3" s="4" t="s">
        <v>114</v>
      </c>
      <c r="L3" s="69" t="s">
        <v>115</v>
      </c>
      <c r="M3" s="70" t="s">
        <v>80</v>
      </c>
    </row>
    <row r="4" spans="2:14" s="63" customFormat="1" ht="30" customHeight="1" x14ac:dyDescent="0.4">
      <c r="B4" s="4" t="s">
        <v>0</v>
      </c>
      <c r="C4" s="78">
        <f>'4月'!AH6</f>
        <v>0</v>
      </c>
      <c r="D4" s="78">
        <f>'4月'!AH7</f>
        <v>0</v>
      </c>
      <c r="E4" s="78">
        <f>'4月'!AH8</f>
        <v>0</v>
      </c>
      <c r="F4" s="78">
        <f>'4月'!AH9</f>
        <v>0</v>
      </c>
      <c r="G4" s="78">
        <f>'4月'!AH10</f>
        <v>0</v>
      </c>
      <c r="H4" s="78">
        <f>'4月'!AH11</f>
        <v>0</v>
      </c>
      <c r="I4" s="78">
        <f>'4月'!AH12</f>
        <v>0</v>
      </c>
      <c r="J4" s="78">
        <f>'4月'!AH13</f>
        <v>0</v>
      </c>
      <c r="K4" s="78">
        <f>'4月'!AH15</f>
        <v>0</v>
      </c>
      <c r="L4" s="78">
        <f>'4月'!AH16</f>
        <v>0</v>
      </c>
      <c r="M4" s="70">
        <f>SUM(C4:L4)</f>
        <v>0</v>
      </c>
    </row>
    <row r="5" spans="2:14" s="63" customFormat="1" ht="30" customHeight="1" x14ac:dyDescent="0.4">
      <c r="B5" s="4" t="s">
        <v>72</v>
      </c>
      <c r="C5" s="78">
        <f>'5月'!AI6</f>
        <v>0</v>
      </c>
      <c r="D5" s="78">
        <f>'5月'!AI7</f>
        <v>0</v>
      </c>
      <c r="E5" s="78">
        <f>'5月'!AI8</f>
        <v>0</v>
      </c>
      <c r="F5" s="78">
        <f>'5月'!AI9</f>
        <v>0</v>
      </c>
      <c r="G5" s="78">
        <f>'5月'!AI10</f>
        <v>0</v>
      </c>
      <c r="H5" s="78">
        <f>'5月'!AI11</f>
        <v>0</v>
      </c>
      <c r="I5" s="78">
        <f>'5月'!AI12</f>
        <v>0</v>
      </c>
      <c r="J5" s="78">
        <f>'5月'!AI13</f>
        <v>0</v>
      </c>
      <c r="K5" s="78">
        <f>'5月'!AI15</f>
        <v>0</v>
      </c>
      <c r="L5" s="78">
        <f>'5月'!AI16</f>
        <v>0</v>
      </c>
      <c r="M5" s="70">
        <f>SUM(C5:L5)</f>
        <v>0</v>
      </c>
    </row>
    <row r="6" spans="2:14" s="63" customFormat="1" ht="30" customHeight="1" x14ac:dyDescent="0.4">
      <c r="B6" s="4" t="s">
        <v>73</v>
      </c>
      <c r="C6" s="78">
        <f>'6月'!AH6</f>
        <v>0</v>
      </c>
      <c r="D6" s="78">
        <f>'6月'!AH7</f>
        <v>0</v>
      </c>
      <c r="E6" s="78">
        <f>'6月'!AH8</f>
        <v>0</v>
      </c>
      <c r="F6" s="78">
        <f>'6月'!AH9</f>
        <v>0</v>
      </c>
      <c r="G6" s="78">
        <f>'6月'!AH10</f>
        <v>0</v>
      </c>
      <c r="H6" s="78">
        <f>'6月'!AH11</f>
        <v>0</v>
      </c>
      <c r="I6" s="78">
        <f>'6月'!AH12</f>
        <v>0</v>
      </c>
      <c r="J6" s="78">
        <f>'6月'!AH13</f>
        <v>0</v>
      </c>
      <c r="K6" s="119">
        <f>'6月'!AH15</f>
        <v>0</v>
      </c>
      <c r="L6" s="78">
        <f>'6月'!AH16</f>
        <v>0</v>
      </c>
      <c r="M6" s="70">
        <f>SUM(C6:L6)</f>
        <v>0</v>
      </c>
    </row>
    <row r="7" spans="2:14" s="63" customFormat="1" ht="30" customHeight="1" x14ac:dyDescent="0.4">
      <c r="B7" s="4" t="s">
        <v>74</v>
      </c>
      <c r="C7" s="78">
        <f>'7月'!AI6</f>
        <v>0</v>
      </c>
      <c r="D7" s="78">
        <f>'7月'!AI7</f>
        <v>0</v>
      </c>
      <c r="E7" s="78">
        <f>'7月'!AI8</f>
        <v>0</v>
      </c>
      <c r="F7" s="78">
        <f>'7月'!AI9</f>
        <v>0</v>
      </c>
      <c r="G7" s="78">
        <f>'7月'!AI10</f>
        <v>0</v>
      </c>
      <c r="H7" s="78">
        <f>'7月'!AI11</f>
        <v>0</v>
      </c>
      <c r="I7" s="78">
        <f>'7月'!AI12</f>
        <v>0</v>
      </c>
      <c r="J7" s="78">
        <f>'7月'!AI13</f>
        <v>0</v>
      </c>
      <c r="K7" s="119">
        <f>'7月'!AI15</f>
        <v>0</v>
      </c>
      <c r="L7" s="78">
        <f>'7月'!AI16</f>
        <v>0</v>
      </c>
      <c r="M7" s="70">
        <f>SUM(C7:L7)</f>
        <v>0</v>
      </c>
    </row>
    <row r="8" spans="2:14" s="63" customFormat="1" ht="30" customHeight="1" x14ac:dyDescent="0.4">
      <c r="B8" s="4" t="s">
        <v>75</v>
      </c>
      <c r="C8" s="78">
        <f>'8月'!AI6</f>
        <v>0</v>
      </c>
      <c r="D8" s="78">
        <f>'8月'!AI7</f>
        <v>0</v>
      </c>
      <c r="E8" s="78">
        <f>'8月'!AI8</f>
        <v>0</v>
      </c>
      <c r="F8" s="78">
        <f>'8月'!AI9</f>
        <v>0</v>
      </c>
      <c r="G8" s="78">
        <f>'8月'!AI10</f>
        <v>0</v>
      </c>
      <c r="H8" s="78">
        <f>'8月'!AI11</f>
        <v>0</v>
      </c>
      <c r="I8" s="78">
        <f>'8月'!AI12</f>
        <v>0</v>
      </c>
      <c r="J8" s="78">
        <f>'8月'!AI13</f>
        <v>0</v>
      </c>
      <c r="K8" s="119">
        <f>'8月'!AI15</f>
        <v>0</v>
      </c>
      <c r="L8" s="78">
        <f>'8月'!AI16</f>
        <v>0</v>
      </c>
      <c r="M8" s="70">
        <f>SUM(C8:L8)</f>
        <v>0</v>
      </c>
    </row>
    <row r="9" spans="2:14" s="63" customFormat="1" ht="30" customHeight="1" x14ac:dyDescent="0.4">
      <c r="B9" s="4" t="s">
        <v>76</v>
      </c>
      <c r="C9" s="78">
        <f>'9月'!AH6</f>
        <v>0</v>
      </c>
      <c r="D9" s="78">
        <f>'9月'!AH7</f>
        <v>0</v>
      </c>
      <c r="E9" s="78">
        <f>'9月'!AH8</f>
        <v>0</v>
      </c>
      <c r="F9" s="78">
        <f>'9月'!AH9</f>
        <v>0</v>
      </c>
      <c r="G9" s="78">
        <f>'9月'!AH10</f>
        <v>0</v>
      </c>
      <c r="H9" s="78">
        <f>'9月'!AH11</f>
        <v>0</v>
      </c>
      <c r="I9" s="78">
        <f>'9月'!AH12</f>
        <v>0</v>
      </c>
      <c r="J9" s="78">
        <f>'9月'!AH13</f>
        <v>0</v>
      </c>
      <c r="K9" s="119">
        <f>'9月'!AH15</f>
        <v>0</v>
      </c>
      <c r="L9" s="78">
        <f>'9月'!AH16</f>
        <v>0</v>
      </c>
      <c r="M9" s="70">
        <f t="shared" ref="M9" si="0">SUM(C9:L9)</f>
        <v>0</v>
      </c>
    </row>
    <row r="10" spans="2:14" s="63" customFormat="1" ht="30" customHeight="1" x14ac:dyDescent="0.4">
      <c r="B10" s="4" t="s">
        <v>77</v>
      </c>
      <c r="C10" s="78">
        <f>'10月'!AI6</f>
        <v>0</v>
      </c>
      <c r="D10" s="78">
        <f>'10月'!AI7</f>
        <v>0</v>
      </c>
      <c r="E10" s="78">
        <f>'10月'!AI8</f>
        <v>0</v>
      </c>
      <c r="F10" s="78">
        <f>'10月'!AI9</f>
        <v>0</v>
      </c>
      <c r="G10" s="78">
        <f>'10月'!AI10</f>
        <v>0</v>
      </c>
      <c r="H10" s="78">
        <f>'10月'!AI11</f>
        <v>0</v>
      </c>
      <c r="I10" s="78">
        <f>'10月'!AI12</f>
        <v>0</v>
      </c>
      <c r="J10" s="78">
        <f>'10月'!AI13</f>
        <v>0</v>
      </c>
      <c r="K10" s="119">
        <f>'10月'!AI15</f>
        <v>0</v>
      </c>
      <c r="L10" s="78">
        <f>'10月'!AI16</f>
        <v>0</v>
      </c>
      <c r="M10" s="70">
        <f>SUM(C10:L10)</f>
        <v>0</v>
      </c>
    </row>
    <row r="11" spans="2:14" s="63" customFormat="1" ht="30" customHeight="1" x14ac:dyDescent="0.4">
      <c r="B11" s="4" t="s">
        <v>78</v>
      </c>
      <c r="C11" s="78">
        <f>'11月'!AH6</f>
        <v>0</v>
      </c>
      <c r="D11" s="78">
        <f>'11月'!AH7</f>
        <v>0</v>
      </c>
      <c r="E11" s="78">
        <f>'11月'!AH8</f>
        <v>0</v>
      </c>
      <c r="F11" s="78">
        <f>'11月'!AH9</f>
        <v>0</v>
      </c>
      <c r="G11" s="78">
        <f>'11月'!AH10</f>
        <v>0</v>
      </c>
      <c r="H11" s="78">
        <f>'11月'!AH11</f>
        <v>0</v>
      </c>
      <c r="I11" s="78">
        <f>'11月'!AH12</f>
        <v>0</v>
      </c>
      <c r="J11" s="78">
        <f>'11月'!AH13</f>
        <v>0</v>
      </c>
      <c r="K11" s="119">
        <f>'11月'!AH15</f>
        <v>0</v>
      </c>
      <c r="L11" s="78">
        <f>'11月'!AH16</f>
        <v>0</v>
      </c>
      <c r="M11" s="70">
        <f>SUM(C11:L11)</f>
        <v>0</v>
      </c>
    </row>
    <row r="12" spans="2:14" s="63" customFormat="1" ht="30" customHeight="1" x14ac:dyDescent="0.4">
      <c r="B12" s="4" t="s">
        <v>79</v>
      </c>
      <c r="C12" s="78">
        <f>'12月'!AI6</f>
        <v>0</v>
      </c>
      <c r="D12" s="78">
        <f>'12月'!AI7</f>
        <v>0</v>
      </c>
      <c r="E12" s="78">
        <f>'12月'!AI8</f>
        <v>0</v>
      </c>
      <c r="F12" s="78">
        <f>'12月'!AI9</f>
        <v>0</v>
      </c>
      <c r="G12" s="78">
        <f>'12月'!AI10</f>
        <v>0</v>
      </c>
      <c r="H12" s="78">
        <f>'12月'!AI11</f>
        <v>0</v>
      </c>
      <c r="I12" s="78">
        <f>'12月'!AI12</f>
        <v>0</v>
      </c>
      <c r="J12" s="78">
        <f>'12月'!AI13</f>
        <v>0</v>
      </c>
      <c r="K12" s="119">
        <f>'12月'!AI15</f>
        <v>0</v>
      </c>
      <c r="L12" s="78">
        <f>'12月'!AI16</f>
        <v>0</v>
      </c>
      <c r="M12" s="70">
        <f>SUM(C12:L12)</f>
        <v>0</v>
      </c>
    </row>
    <row r="13" spans="2:14" s="63" customFormat="1" ht="30" customHeight="1" x14ac:dyDescent="0.4">
      <c r="B13" s="70" t="s">
        <v>80</v>
      </c>
      <c r="C13" s="70">
        <f>SUM(C4:C12)</f>
        <v>0</v>
      </c>
      <c r="D13" s="70">
        <f>SUM(D4:D12)</f>
        <v>0</v>
      </c>
      <c r="E13" s="70">
        <f t="shared" ref="E13:L13" si="1">SUM(E4:E12)</f>
        <v>0</v>
      </c>
      <c r="F13" s="70">
        <f t="shared" si="1"/>
        <v>0</v>
      </c>
      <c r="G13" s="70">
        <f t="shared" si="1"/>
        <v>0</v>
      </c>
      <c r="H13" s="70">
        <f t="shared" si="1"/>
        <v>0</v>
      </c>
      <c r="I13" s="70">
        <f t="shared" si="1"/>
        <v>0</v>
      </c>
      <c r="J13" s="70">
        <f t="shared" si="1"/>
        <v>0</v>
      </c>
      <c r="K13" s="70">
        <f t="shared" si="1"/>
        <v>0</v>
      </c>
      <c r="L13" s="70">
        <f t="shared" si="1"/>
        <v>0</v>
      </c>
      <c r="M13" s="70">
        <f>SUM(C13:L13)</f>
        <v>0</v>
      </c>
    </row>
    <row r="14" spans="2:14" ht="19.5" thickBot="1" x14ac:dyDescent="0.45">
      <c r="C14" s="60"/>
      <c r="I14" s="18"/>
    </row>
    <row r="15" spans="2:14" ht="21" thickTop="1" thickBot="1" x14ac:dyDescent="0.45">
      <c r="B15" s="19" t="s">
        <v>84</v>
      </c>
      <c r="C15" s="79"/>
      <c r="D15" s="35" t="s">
        <v>96</v>
      </c>
    </row>
    <row r="16" spans="2:14" ht="29.25" customHeight="1" thickTop="1" thickBot="1" x14ac:dyDescent="0.45">
      <c r="E16" s="18"/>
      <c r="M16" s="75" t="s">
        <v>85</v>
      </c>
      <c r="N16" s="1"/>
    </row>
    <row r="17" spans="5:14" ht="27.75" customHeight="1" thickBot="1" x14ac:dyDescent="0.55000000000000004">
      <c r="E17" s="27" t="s">
        <v>83</v>
      </c>
      <c r="M17" s="76">
        <f>ROUNDDOWN(M13+C15+F24,0)</f>
        <v>0</v>
      </c>
      <c r="N17" s="77" t="s">
        <v>86</v>
      </c>
    </row>
    <row r="18" spans="5:14" ht="54" customHeight="1" thickTop="1" x14ac:dyDescent="0.4">
      <c r="E18" s="71" t="s">
        <v>123</v>
      </c>
      <c r="F18" s="80"/>
    </row>
    <row r="19" spans="5:14" ht="54" customHeight="1" x14ac:dyDescent="0.4">
      <c r="E19" s="71" t="s">
        <v>120</v>
      </c>
      <c r="F19" s="81"/>
    </row>
    <row r="20" spans="5:14" ht="54" customHeight="1" x14ac:dyDescent="0.4">
      <c r="E20" s="71" t="s">
        <v>122</v>
      </c>
      <c r="F20" s="81"/>
    </row>
    <row r="21" spans="5:14" ht="54" customHeight="1" x14ac:dyDescent="0.4">
      <c r="E21" s="71" t="s">
        <v>141</v>
      </c>
      <c r="F21" s="82"/>
    </row>
    <row r="22" spans="5:14" ht="54" customHeight="1" thickBot="1" x14ac:dyDescent="0.45">
      <c r="E22" s="72" t="s">
        <v>121</v>
      </c>
      <c r="F22" s="83"/>
    </row>
    <row r="23" spans="5:14" ht="54" customHeight="1" thickTop="1" x14ac:dyDescent="0.4">
      <c r="E23" s="69" t="s">
        <v>142</v>
      </c>
      <c r="F23" s="84">
        <f>ROUNDDOWN(F22/20,0)</f>
        <v>0</v>
      </c>
      <c r="G23" s="129" t="s">
        <v>98</v>
      </c>
      <c r="H23" s="129"/>
      <c r="I23" s="129"/>
      <c r="J23" s="64"/>
      <c r="K23" s="64"/>
    </row>
    <row r="24" spans="5:14" x14ac:dyDescent="0.4">
      <c r="E24" s="73" t="s">
        <v>80</v>
      </c>
      <c r="F24" s="74">
        <f>SUM(F18:F21)+F23</f>
        <v>0</v>
      </c>
    </row>
  </sheetData>
  <sheetProtection algorithmName="SHA-512" hashValue="peiHN1tmcp0Lu4oB05bCTx84BKT4taPZpyesZg/g8rtx1WFA4NxpWFukaoQEDoOPIHKMbKgayuS8xaGHHwk/DQ==" saltValue="bvhdjbIQmHH/eqlCVwqfew==" spinCount="100000" sheet="1" objects="1" scenarios="1"/>
  <protectedRanges>
    <protectedRange sqref="C15 F18:F22" name="範囲4"/>
    <protectedRange sqref="F18:F22" name="範囲1"/>
    <protectedRange sqref="C15" name="範囲2"/>
    <protectedRange sqref="C15 F18:F22" name="範囲3"/>
  </protectedRanges>
  <mergeCells count="1">
    <mergeCell ref="G23:I23"/>
  </mergeCells>
  <phoneticPr fontId="1"/>
  <dataValidations count="3">
    <dataValidation type="list" allowBlank="1" showInputMessage="1" showErrorMessage="1" sqref="F18 F21">
      <formula1>"0,50"</formula1>
    </dataValidation>
    <dataValidation type="list" allowBlank="1" showInputMessage="1" showErrorMessage="1" sqref="F19">
      <formula1>"0,50,100,150"</formula1>
    </dataValidation>
    <dataValidation type="list" allowBlank="1" showInputMessage="1" showErrorMessage="1" sqref="F20">
      <formula1>"0,200"</formula1>
    </dataValidation>
  </dataValidations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="70" zoomScaleNormal="70" workbookViewId="0"/>
  </sheetViews>
  <sheetFormatPr defaultRowHeight="18.75" x14ac:dyDescent="0.4"/>
  <cols>
    <col min="2" max="2" width="36.125" customWidth="1"/>
    <col min="3" max="3" width="9.625" customWidth="1"/>
    <col min="35" max="35" width="11" bestFit="1" customWidth="1"/>
  </cols>
  <sheetData>
    <row r="1" spans="1:35" ht="27.75" customHeight="1" x14ac:dyDescent="0.4">
      <c r="B1" s="92" t="s">
        <v>131</v>
      </c>
    </row>
    <row r="2" spans="1:35" ht="24" x14ac:dyDescent="0.4">
      <c r="B2" s="27" t="s">
        <v>145</v>
      </c>
      <c r="C2" s="1"/>
    </row>
    <row r="3" spans="1:35" ht="24" x14ac:dyDescent="0.4">
      <c r="B3" s="27" t="s">
        <v>125</v>
      </c>
      <c r="C3" s="1"/>
      <c r="D3" s="26" t="s">
        <v>133</v>
      </c>
    </row>
    <row r="4" spans="1:35" x14ac:dyDescent="0.4">
      <c r="B4" s="3" t="s">
        <v>8</v>
      </c>
      <c r="C4" s="125" t="s">
        <v>81</v>
      </c>
      <c r="D4" s="4" t="s">
        <v>6</v>
      </c>
      <c r="E4" s="4" t="s">
        <v>11</v>
      </c>
      <c r="F4" s="4" t="s">
        <v>14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37</v>
      </c>
      <c r="AB4" s="4" t="s">
        <v>38</v>
      </c>
      <c r="AC4" s="4" t="s">
        <v>39</v>
      </c>
      <c r="AD4" s="4" t="s">
        <v>40</v>
      </c>
      <c r="AE4" s="4" t="s">
        <v>41</v>
      </c>
      <c r="AF4" s="4" t="s">
        <v>42</v>
      </c>
      <c r="AG4" s="4" t="s">
        <v>43</v>
      </c>
      <c r="AH4" s="4" t="s">
        <v>54</v>
      </c>
    </row>
    <row r="5" spans="1:35" ht="19.5" thickBot="1" x14ac:dyDescent="0.45">
      <c r="B5" s="3" t="s">
        <v>7</v>
      </c>
      <c r="C5" s="126"/>
      <c r="D5" s="66" t="s">
        <v>52</v>
      </c>
      <c r="E5" s="66" t="s">
        <v>55</v>
      </c>
      <c r="F5" s="66" t="s">
        <v>57</v>
      </c>
      <c r="G5" s="66" t="s">
        <v>58</v>
      </c>
      <c r="H5" s="66" t="s">
        <v>10</v>
      </c>
      <c r="I5" s="66" t="s">
        <v>13</v>
      </c>
      <c r="J5" s="66" t="s">
        <v>16</v>
      </c>
      <c r="K5" s="66" t="s">
        <v>44</v>
      </c>
      <c r="L5" s="66" t="s">
        <v>45</v>
      </c>
      <c r="M5" s="66" t="s">
        <v>46</v>
      </c>
      <c r="N5" s="66" t="s">
        <v>47</v>
      </c>
      <c r="O5" s="66" t="s">
        <v>9</v>
      </c>
      <c r="P5" s="66" t="s">
        <v>12</v>
      </c>
      <c r="Q5" s="66" t="s">
        <v>15</v>
      </c>
      <c r="R5" s="66" t="s">
        <v>44</v>
      </c>
      <c r="S5" s="66" t="s">
        <v>45</v>
      </c>
      <c r="T5" s="66" t="s">
        <v>46</v>
      </c>
      <c r="U5" s="66" t="s">
        <v>47</v>
      </c>
      <c r="V5" s="66" t="s">
        <v>9</v>
      </c>
      <c r="W5" s="66" t="s">
        <v>12</v>
      </c>
      <c r="X5" s="66" t="s">
        <v>15</v>
      </c>
      <c r="Y5" s="66" t="s">
        <v>44</v>
      </c>
      <c r="Z5" s="66" t="s">
        <v>45</v>
      </c>
      <c r="AA5" s="66" t="s">
        <v>46</v>
      </c>
      <c r="AB5" s="66" t="s">
        <v>47</v>
      </c>
      <c r="AC5" s="66" t="s">
        <v>9</v>
      </c>
      <c r="AD5" s="66" t="s">
        <v>12</v>
      </c>
      <c r="AE5" s="66" t="s">
        <v>15</v>
      </c>
      <c r="AF5" s="66" t="s">
        <v>44</v>
      </c>
      <c r="AG5" s="66" t="s">
        <v>45</v>
      </c>
      <c r="AH5" s="66" t="s">
        <v>46</v>
      </c>
    </row>
    <row r="6" spans="1:35" s="6" customFormat="1" ht="33" customHeight="1" thickTop="1" x14ac:dyDescent="0.4">
      <c r="A6" s="31">
        <v>1</v>
      </c>
      <c r="B6" s="2" t="s">
        <v>1</v>
      </c>
      <c r="C6" s="106" t="s">
        <v>48</v>
      </c>
      <c r="D6" s="94"/>
      <c r="E6" s="95"/>
      <c r="F6" s="95"/>
      <c r="G6" s="95"/>
      <c r="H6" s="95"/>
      <c r="I6" s="116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116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6"/>
      <c r="AI6" s="65">
        <f>COUNTIF(D6:AH6,"○")</f>
        <v>0</v>
      </c>
    </row>
    <row r="7" spans="1:35" s="6" customFormat="1" ht="33" customHeight="1" x14ac:dyDescent="0.4">
      <c r="A7" s="31">
        <v>2</v>
      </c>
      <c r="B7" s="5" t="s">
        <v>2</v>
      </c>
      <c r="C7" s="105" t="s">
        <v>48</v>
      </c>
      <c r="D7" s="97"/>
      <c r="E7" s="98"/>
      <c r="F7" s="98"/>
      <c r="G7" s="98"/>
      <c r="H7" s="98"/>
      <c r="I7" s="117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117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9"/>
      <c r="AI7" s="65">
        <f>COUNTIF(D7:AH7,"○")</f>
        <v>0</v>
      </c>
    </row>
    <row r="8" spans="1:35" s="6" customFormat="1" ht="33" customHeight="1" x14ac:dyDescent="0.4">
      <c r="A8" s="31">
        <v>3</v>
      </c>
      <c r="B8" s="2" t="s">
        <v>87</v>
      </c>
      <c r="C8" s="106" t="s">
        <v>48</v>
      </c>
      <c r="D8" s="100"/>
      <c r="E8" s="101"/>
      <c r="F8" s="101"/>
      <c r="G8" s="101"/>
      <c r="H8" s="101"/>
      <c r="I8" s="118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18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I8" s="65">
        <f t="shared" ref="AI8:AI12" si="0">COUNTIF(D8:AH8,"○")</f>
        <v>0</v>
      </c>
    </row>
    <row r="9" spans="1:35" s="6" customFormat="1" ht="33" customHeight="1" x14ac:dyDescent="0.4">
      <c r="A9" s="31">
        <v>4</v>
      </c>
      <c r="B9" s="5" t="s">
        <v>3</v>
      </c>
      <c r="C9" s="105"/>
      <c r="D9" s="97"/>
      <c r="E9" s="98"/>
      <c r="F9" s="98"/>
      <c r="G9" s="98"/>
      <c r="H9" s="98"/>
      <c r="I9" s="117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117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9"/>
      <c r="AI9" s="65">
        <f t="shared" si="0"/>
        <v>0</v>
      </c>
    </row>
    <row r="10" spans="1:35" s="6" customFormat="1" ht="33" customHeight="1" x14ac:dyDescent="0.4">
      <c r="A10" s="31">
        <v>5</v>
      </c>
      <c r="B10" s="2" t="s">
        <v>88</v>
      </c>
      <c r="C10" s="106" t="s">
        <v>48</v>
      </c>
      <c r="D10" s="100"/>
      <c r="E10" s="101"/>
      <c r="F10" s="101"/>
      <c r="G10" s="101"/>
      <c r="H10" s="101"/>
      <c r="I10" s="118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18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2"/>
      <c r="AI10" s="65">
        <f t="shared" si="0"/>
        <v>0</v>
      </c>
    </row>
    <row r="11" spans="1:35" s="6" customFormat="1" ht="33" customHeight="1" x14ac:dyDescent="0.4">
      <c r="A11" s="31">
        <v>6</v>
      </c>
      <c r="B11" s="5" t="s">
        <v>89</v>
      </c>
      <c r="C11" s="105"/>
      <c r="D11" s="97"/>
      <c r="E11" s="98"/>
      <c r="F11" s="98"/>
      <c r="G11" s="98"/>
      <c r="H11" s="98"/>
      <c r="I11" s="117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117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9"/>
      <c r="AI11" s="65">
        <f t="shared" si="0"/>
        <v>0</v>
      </c>
    </row>
    <row r="12" spans="1:35" s="6" customFormat="1" ht="33" customHeight="1" x14ac:dyDescent="0.4">
      <c r="A12" s="31">
        <v>7</v>
      </c>
      <c r="B12" s="2" t="s">
        <v>4</v>
      </c>
      <c r="C12" s="106"/>
      <c r="D12" s="100"/>
      <c r="E12" s="101"/>
      <c r="F12" s="101"/>
      <c r="G12" s="101"/>
      <c r="H12" s="101"/>
      <c r="I12" s="118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18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2"/>
      <c r="AI12" s="65">
        <f t="shared" si="0"/>
        <v>0</v>
      </c>
    </row>
    <row r="13" spans="1:35" s="6" customFormat="1" ht="33" customHeight="1" x14ac:dyDescent="0.4">
      <c r="A13" s="31">
        <v>8</v>
      </c>
      <c r="B13" s="5" t="s">
        <v>91</v>
      </c>
      <c r="C13" s="11">
        <v>60.2</v>
      </c>
      <c r="D13" s="39"/>
      <c r="E13" s="36"/>
      <c r="F13" s="40"/>
      <c r="G13" s="40"/>
      <c r="H13" s="40"/>
      <c r="I13" s="51"/>
      <c r="J13" s="36"/>
      <c r="K13" s="40"/>
      <c r="L13" s="40"/>
      <c r="M13" s="40"/>
      <c r="N13" s="40"/>
      <c r="O13" s="40"/>
      <c r="P13" s="40"/>
      <c r="Q13" s="40"/>
      <c r="R13" s="40"/>
      <c r="S13" s="36"/>
      <c r="T13" s="40"/>
      <c r="U13" s="40"/>
      <c r="V13" s="40"/>
      <c r="W13" s="51"/>
      <c r="X13" s="36"/>
      <c r="Y13" s="40"/>
      <c r="Z13" s="40"/>
      <c r="AA13" s="40"/>
      <c r="AB13" s="40"/>
      <c r="AC13" s="40"/>
      <c r="AD13" s="40"/>
      <c r="AE13" s="40"/>
      <c r="AF13" s="40"/>
      <c r="AG13" s="40"/>
      <c r="AH13" s="46"/>
      <c r="AI13" s="65">
        <f>COUNTA(D13:AH13)</f>
        <v>0</v>
      </c>
    </row>
    <row r="14" spans="1:35" s="6" customFormat="1" ht="33" customHeight="1" x14ac:dyDescent="0.4">
      <c r="A14" s="127">
        <v>9</v>
      </c>
      <c r="B14" s="2" t="s">
        <v>90</v>
      </c>
      <c r="C14" s="10">
        <v>110</v>
      </c>
      <c r="D14" s="37"/>
      <c r="E14" s="38"/>
      <c r="F14" s="38"/>
      <c r="G14" s="38"/>
      <c r="H14" s="38"/>
      <c r="I14" s="50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50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45"/>
      <c r="AI14" s="65"/>
    </row>
    <row r="15" spans="1:35" s="6" customFormat="1" ht="33" customHeight="1" thickBot="1" x14ac:dyDescent="0.45">
      <c r="A15" s="128"/>
      <c r="B15" s="25" t="s">
        <v>93</v>
      </c>
      <c r="C15" s="11">
        <v>65</v>
      </c>
      <c r="D15" s="39"/>
      <c r="E15" s="40"/>
      <c r="F15" s="40"/>
      <c r="G15" s="40"/>
      <c r="H15" s="40"/>
      <c r="I15" s="51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51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6"/>
      <c r="AI15" s="65">
        <f>COUNTIFS(E14:AH14,"&gt;=0",E14:AH14,"&lt;=1000",E15:AH15,"&gt;=0",E15:AH15,"&lt;=1000")</f>
        <v>0</v>
      </c>
    </row>
    <row r="16" spans="1:35" s="6" customFormat="1" ht="33" customHeight="1" thickTop="1" thickBot="1" x14ac:dyDescent="0.45">
      <c r="A16" s="33">
        <v>10</v>
      </c>
      <c r="B16" s="43" t="s">
        <v>95</v>
      </c>
      <c r="C16" s="103"/>
      <c r="D16" s="100"/>
      <c r="E16" s="101"/>
      <c r="F16" s="101"/>
      <c r="G16" s="101"/>
      <c r="H16" s="101"/>
      <c r="I16" s="118"/>
      <c r="J16" s="101"/>
      <c r="K16" s="101"/>
      <c r="L16" s="101"/>
      <c r="M16" s="101"/>
      <c r="N16" s="101"/>
      <c r="O16" s="101"/>
      <c r="P16" s="101"/>
      <c r="Q16" s="101"/>
      <c r="R16" s="101"/>
      <c r="S16" s="101" t="s">
        <v>116</v>
      </c>
      <c r="T16" s="101"/>
      <c r="U16" s="101"/>
      <c r="V16" s="101"/>
      <c r="W16" s="118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2"/>
      <c r="AI16" s="65">
        <f>COUNTIF(D16:AH16,"○")</f>
        <v>0</v>
      </c>
    </row>
    <row r="17" spans="2:35" s="6" customFormat="1" ht="90" customHeight="1" thickTop="1" thickBot="1" x14ac:dyDescent="0.45">
      <c r="B17" s="24" t="s">
        <v>92</v>
      </c>
      <c r="C17" s="12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7"/>
      <c r="AI17" s="62" t="s">
        <v>129</v>
      </c>
    </row>
    <row r="18" spans="2:35" s="6" customFormat="1" ht="33" customHeight="1" thickTop="1" x14ac:dyDescent="0.4">
      <c r="B18" s="7" t="s">
        <v>5</v>
      </c>
      <c r="C18" s="14">
        <f>COUNTIFS(C6:C12,"〇")+COUNTIF(C16,"〇")+COUNTIFS(C6:C12,"○")+COUNTIF(C16,"○")+COUNTIFS(C6:C12,"◯")+COUNTIF(C16,"◯")+COUNTIFS(C13,"&gt;=0",C13,"&lt;=1000")+COUNTIFS(C14,"&gt;=0",C14,"&lt;=1000",C15,"&gt;=0",C15,"&lt;=1000")</f>
        <v>6</v>
      </c>
      <c r="D18" s="14">
        <f>COUNTIFS(D6:D12,"〇")+COUNTIF(D16,"〇")+COUNTIFS(D6:D12,"○")+COUNTIF(D16,"○")+COUNTIFS(D6:D12,"◯")+COUNTIF(D16,"◯")+COUNTIFS(D13,"&gt;=0",D13,"&lt;=1000")+COUNTIFS(D14,"&gt;=0",D14,"&lt;=1000",D15,"&gt;=0",D15,"&lt;=1000")</f>
        <v>0</v>
      </c>
      <c r="E18" s="14">
        <f t="shared" ref="E18:AH18" si="1">COUNTIFS(E6:E12,"〇")+COUNTIF(E16,"〇")+COUNTIFS(E6:E12,"○")+COUNTIF(E16,"○")+COUNTIFS(E6:E12,"◯")+COUNTIF(E16,"◯")+COUNTIFS(E13,"&gt;=0",E13,"&lt;=1000")+COUNTIFS(E14,"&gt;=0",E14,"&lt;=1000",E15,"&gt;=0",E15,"&lt;=1000")</f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 t="shared" si="1"/>
        <v>0</v>
      </c>
      <c r="W18" s="14">
        <f t="shared" si="1"/>
        <v>0</v>
      </c>
      <c r="X18" s="14">
        <f t="shared" si="1"/>
        <v>0</v>
      </c>
      <c r="Y18" s="14">
        <f t="shared" si="1"/>
        <v>0</v>
      </c>
      <c r="Z18" s="14">
        <f t="shared" si="1"/>
        <v>0</v>
      </c>
      <c r="AA18" s="14">
        <f t="shared" si="1"/>
        <v>0</v>
      </c>
      <c r="AB18" s="14">
        <f t="shared" si="1"/>
        <v>0</v>
      </c>
      <c r="AC18" s="14">
        <f t="shared" si="1"/>
        <v>0</v>
      </c>
      <c r="AD18" s="14">
        <f t="shared" si="1"/>
        <v>0</v>
      </c>
      <c r="AE18" s="14">
        <f t="shared" si="1"/>
        <v>0</v>
      </c>
      <c r="AF18" s="14">
        <f t="shared" si="1"/>
        <v>0</v>
      </c>
      <c r="AG18" s="14">
        <f t="shared" si="1"/>
        <v>0</v>
      </c>
      <c r="AH18" s="14">
        <f t="shared" si="1"/>
        <v>0</v>
      </c>
      <c r="AI18" s="9">
        <f>SUM(D18:AH18)</f>
        <v>0</v>
      </c>
    </row>
    <row r="21" spans="2:35" ht="24" x14ac:dyDescent="0.4">
      <c r="D21" s="26" t="s">
        <v>50</v>
      </c>
    </row>
  </sheetData>
  <sheetProtection algorithmName="SHA-512" hashValue="6/APvnSMG7New0hFYxZ6+ZfxyNXCDaPfEAR3ovOwlzuULP5BBBN5hgtyAqcxGjGajjouWXzckiTgm+oCGzWZBg==" saltValue="X+9cTe+enJQl15XVnJLS4Q==" spinCount="100000" sheet="1" objects="1" scenarios="1"/>
  <protectedRanges>
    <protectedRange sqref="D6:AH17" name="範囲6"/>
    <protectedRange sqref="D17:AH17 B16 D6:D16 AG6:AH16" name="範囲2"/>
    <protectedRange sqref="D17:AH17 D6:D16 AG6:AH16" name="範囲1_1"/>
    <protectedRange sqref="E6:AF16" name="範囲2_1"/>
    <protectedRange sqref="E6:AF16" name="範囲1"/>
    <protectedRange sqref="D6:AH17" name="範囲5"/>
  </protectedRanges>
  <mergeCells count="2">
    <mergeCell ref="C4:C5"/>
    <mergeCell ref="A14:A15"/>
  </mergeCells>
  <phoneticPr fontId="1"/>
  <dataValidations count="2">
    <dataValidation type="list" allowBlank="1" showInputMessage="1" showErrorMessage="1" sqref="D6:AH12 D16:AH16">
      <formula1>"○,　"</formula1>
    </dataValidation>
    <dataValidation type="list" allowBlank="1" showDropDown="1" showInputMessage="1" sqref="E13 J13 S13 X13">
      <formula1>"　,〇"</formula1>
    </dataValidation>
  </dataValidations>
  <pageMargins left="0.7" right="0.7" top="0.75" bottom="0.75" header="0.3" footer="0.3"/>
  <pageSetup paperSize="8" scale="51" orientation="landscape" r:id="rId1"/>
  <ignoredErrors>
    <ignoredError sqref="AI1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zoomScale="70" zoomScaleNormal="70" workbookViewId="0">
      <selection activeCell="H15" sqref="H15"/>
    </sheetView>
  </sheetViews>
  <sheetFormatPr defaultRowHeight="18.75" x14ac:dyDescent="0.4"/>
  <cols>
    <col min="2" max="2" width="36.125" customWidth="1"/>
    <col min="3" max="3" width="9.625" customWidth="1"/>
    <col min="32" max="32" width="11" bestFit="1" customWidth="1"/>
  </cols>
  <sheetData>
    <row r="1" spans="1:32" ht="27.75" customHeight="1" x14ac:dyDescent="0.4">
      <c r="B1" s="93" t="s">
        <v>131</v>
      </c>
    </row>
    <row r="2" spans="1:32" ht="24" x14ac:dyDescent="0.4">
      <c r="B2" s="27" t="s">
        <v>146</v>
      </c>
      <c r="C2" s="1"/>
    </row>
    <row r="3" spans="1:32" ht="24" x14ac:dyDescent="0.4">
      <c r="B3" s="27" t="s">
        <v>126</v>
      </c>
      <c r="C3" s="1"/>
      <c r="D3" s="26" t="s">
        <v>135</v>
      </c>
    </row>
    <row r="4" spans="1:32" x14ac:dyDescent="0.4">
      <c r="B4" s="3" t="s">
        <v>8</v>
      </c>
      <c r="C4" s="125" t="s">
        <v>81</v>
      </c>
      <c r="D4" s="4" t="s">
        <v>6</v>
      </c>
      <c r="E4" s="4" t="s">
        <v>11</v>
      </c>
      <c r="F4" s="4" t="s">
        <v>14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37</v>
      </c>
      <c r="AB4" s="4" t="s">
        <v>38</v>
      </c>
      <c r="AC4" s="4" t="s">
        <v>39</v>
      </c>
      <c r="AD4" s="4" t="s">
        <v>40</v>
      </c>
      <c r="AE4" s="4" t="s">
        <v>41</v>
      </c>
    </row>
    <row r="5" spans="1:32" ht="19.5" thickBot="1" x14ac:dyDescent="0.45">
      <c r="B5" s="3" t="s">
        <v>7</v>
      </c>
      <c r="C5" s="126"/>
      <c r="D5" s="66" t="s">
        <v>58</v>
      </c>
      <c r="E5" s="66" t="s">
        <v>10</v>
      </c>
      <c r="F5" s="66" t="s">
        <v>13</v>
      </c>
      <c r="G5" s="66" t="s">
        <v>16</v>
      </c>
      <c r="H5" s="66" t="s">
        <v>52</v>
      </c>
      <c r="I5" s="66" t="s">
        <v>55</v>
      </c>
      <c r="J5" s="66" t="s">
        <v>57</v>
      </c>
      <c r="K5" s="66" t="s">
        <v>47</v>
      </c>
      <c r="L5" s="66" t="s">
        <v>9</v>
      </c>
      <c r="M5" s="66" t="s">
        <v>12</v>
      </c>
      <c r="N5" s="66" t="s">
        <v>15</v>
      </c>
      <c r="O5" s="66" t="s">
        <v>44</v>
      </c>
      <c r="P5" s="66" t="s">
        <v>45</v>
      </c>
      <c r="Q5" s="66" t="s">
        <v>46</v>
      </c>
      <c r="R5" s="66" t="s">
        <v>47</v>
      </c>
      <c r="S5" s="66" t="s">
        <v>9</v>
      </c>
      <c r="T5" s="66" t="s">
        <v>12</v>
      </c>
      <c r="U5" s="66" t="s">
        <v>15</v>
      </c>
      <c r="V5" s="66" t="s">
        <v>44</v>
      </c>
      <c r="W5" s="66" t="s">
        <v>45</v>
      </c>
      <c r="X5" s="66" t="s">
        <v>46</v>
      </c>
      <c r="Y5" s="66" t="s">
        <v>47</v>
      </c>
      <c r="Z5" s="66" t="s">
        <v>9</v>
      </c>
      <c r="AA5" s="66" t="s">
        <v>12</v>
      </c>
      <c r="AB5" s="66" t="s">
        <v>15</v>
      </c>
      <c r="AC5" s="66" t="s">
        <v>44</v>
      </c>
      <c r="AD5" s="66" t="s">
        <v>45</v>
      </c>
      <c r="AE5" s="66" t="s">
        <v>46</v>
      </c>
    </row>
    <row r="6" spans="1:32" s="6" customFormat="1" ht="33" customHeight="1" thickTop="1" x14ac:dyDescent="0.4">
      <c r="A6" s="31">
        <v>1</v>
      </c>
      <c r="B6" s="2" t="s">
        <v>1</v>
      </c>
      <c r="C6" s="106" t="s">
        <v>48</v>
      </c>
      <c r="D6" s="94" t="s">
        <v>116</v>
      </c>
      <c r="E6" s="95"/>
      <c r="F6" s="95"/>
      <c r="G6" s="95"/>
      <c r="H6" s="95"/>
      <c r="I6" s="116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116"/>
      <c r="X6" s="95"/>
      <c r="Y6" s="95"/>
      <c r="Z6" s="95"/>
      <c r="AA6" s="95"/>
      <c r="AB6" s="95"/>
      <c r="AC6" s="95"/>
      <c r="AD6" s="95"/>
      <c r="AE6" s="96"/>
      <c r="AF6" s="65">
        <f t="shared" ref="AF6:AF12" si="0">COUNTIF(D6:AE6,"○")</f>
        <v>0</v>
      </c>
    </row>
    <row r="7" spans="1:32" s="6" customFormat="1" ht="33" customHeight="1" x14ac:dyDescent="0.4">
      <c r="A7" s="31">
        <v>2</v>
      </c>
      <c r="B7" s="5" t="s">
        <v>2</v>
      </c>
      <c r="C7" s="105" t="s">
        <v>48</v>
      </c>
      <c r="D7" s="97"/>
      <c r="E7" s="98"/>
      <c r="F7" s="98"/>
      <c r="G7" s="98"/>
      <c r="H7" s="98"/>
      <c r="I7" s="117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117"/>
      <c r="X7" s="98"/>
      <c r="Y7" s="98"/>
      <c r="Z7" s="98"/>
      <c r="AA7" s="98"/>
      <c r="AB7" s="98"/>
      <c r="AC7" s="98"/>
      <c r="AD7" s="98"/>
      <c r="AE7" s="99"/>
      <c r="AF7" s="65">
        <f t="shared" si="0"/>
        <v>0</v>
      </c>
    </row>
    <row r="8" spans="1:32" s="6" customFormat="1" ht="33" customHeight="1" x14ac:dyDescent="0.4">
      <c r="A8" s="31">
        <v>3</v>
      </c>
      <c r="B8" s="2" t="s">
        <v>87</v>
      </c>
      <c r="C8" s="106" t="s">
        <v>48</v>
      </c>
      <c r="D8" s="100"/>
      <c r="E8" s="101"/>
      <c r="F8" s="101"/>
      <c r="G8" s="101"/>
      <c r="H8" s="101"/>
      <c r="I8" s="118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18"/>
      <c r="X8" s="101"/>
      <c r="Y8" s="101"/>
      <c r="Z8" s="101"/>
      <c r="AA8" s="101"/>
      <c r="AB8" s="101"/>
      <c r="AC8" s="101"/>
      <c r="AD8" s="101"/>
      <c r="AE8" s="102"/>
      <c r="AF8" s="65">
        <f t="shared" si="0"/>
        <v>0</v>
      </c>
    </row>
    <row r="9" spans="1:32" s="6" customFormat="1" ht="33" customHeight="1" x14ac:dyDescent="0.4">
      <c r="A9" s="31">
        <v>4</v>
      </c>
      <c r="B9" s="5" t="s">
        <v>3</v>
      </c>
      <c r="C9" s="105"/>
      <c r="D9" s="97"/>
      <c r="E9" s="98"/>
      <c r="F9" s="98"/>
      <c r="G9" s="98"/>
      <c r="H9" s="98"/>
      <c r="I9" s="117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117"/>
      <c r="X9" s="98"/>
      <c r="Y9" s="98"/>
      <c r="Z9" s="98"/>
      <c r="AA9" s="98"/>
      <c r="AB9" s="98"/>
      <c r="AC9" s="98"/>
      <c r="AD9" s="98"/>
      <c r="AE9" s="99"/>
      <c r="AF9" s="65">
        <f t="shared" si="0"/>
        <v>0</v>
      </c>
    </row>
    <row r="10" spans="1:32" s="6" customFormat="1" ht="33" customHeight="1" x14ac:dyDescent="0.4">
      <c r="A10" s="31">
        <v>5</v>
      </c>
      <c r="B10" s="2" t="s">
        <v>88</v>
      </c>
      <c r="C10" s="106" t="s">
        <v>48</v>
      </c>
      <c r="D10" s="100"/>
      <c r="E10" s="101"/>
      <c r="F10" s="101"/>
      <c r="G10" s="101"/>
      <c r="H10" s="101"/>
      <c r="I10" s="118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18"/>
      <c r="X10" s="101"/>
      <c r="Y10" s="101"/>
      <c r="Z10" s="101"/>
      <c r="AA10" s="101"/>
      <c r="AB10" s="101"/>
      <c r="AC10" s="101"/>
      <c r="AD10" s="101"/>
      <c r="AE10" s="102"/>
      <c r="AF10" s="65">
        <f t="shared" si="0"/>
        <v>0</v>
      </c>
    </row>
    <row r="11" spans="1:32" s="6" customFormat="1" ht="33" customHeight="1" x14ac:dyDescent="0.4">
      <c r="A11" s="31">
        <v>6</v>
      </c>
      <c r="B11" s="5" t="s">
        <v>89</v>
      </c>
      <c r="C11" s="105"/>
      <c r="D11" s="97"/>
      <c r="E11" s="98"/>
      <c r="F11" s="98"/>
      <c r="G11" s="98"/>
      <c r="H11" s="98"/>
      <c r="I11" s="117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117"/>
      <c r="X11" s="98"/>
      <c r="Y11" s="98"/>
      <c r="Z11" s="98"/>
      <c r="AA11" s="98"/>
      <c r="AB11" s="98"/>
      <c r="AC11" s="98"/>
      <c r="AD11" s="98"/>
      <c r="AE11" s="99"/>
      <c r="AF11" s="65">
        <f t="shared" si="0"/>
        <v>0</v>
      </c>
    </row>
    <row r="12" spans="1:32" s="6" customFormat="1" ht="33" customHeight="1" x14ac:dyDescent="0.4">
      <c r="A12" s="31">
        <v>7</v>
      </c>
      <c r="B12" s="2" t="s">
        <v>4</v>
      </c>
      <c r="C12" s="106"/>
      <c r="D12" s="100"/>
      <c r="E12" s="101"/>
      <c r="F12" s="101"/>
      <c r="G12" s="101"/>
      <c r="H12" s="101"/>
      <c r="I12" s="118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18"/>
      <c r="X12" s="101"/>
      <c r="Y12" s="101"/>
      <c r="Z12" s="101"/>
      <c r="AA12" s="101"/>
      <c r="AB12" s="101"/>
      <c r="AC12" s="101"/>
      <c r="AD12" s="101"/>
      <c r="AE12" s="102"/>
      <c r="AF12" s="65">
        <f t="shared" si="0"/>
        <v>0</v>
      </c>
    </row>
    <row r="13" spans="1:32" s="6" customFormat="1" ht="33" customHeight="1" x14ac:dyDescent="0.4">
      <c r="A13" s="31">
        <v>8</v>
      </c>
      <c r="B13" s="5" t="s">
        <v>91</v>
      </c>
      <c r="C13" s="11">
        <v>60.2</v>
      </c>
      <c r="D13" s="39"/>
      <c r="E13" s="36"/>
      <c r="F13" s="40"/>
      <c r="G13" s="40"/>
      <c r="H13" s="40"/>
      <c r="I13" s="51"/>
      <c r="J13" s="36"/>
      <c r="K13" s="40"/>
      <c r="L13" s="40"/>
      <c r="M13" s="40"/>
      <c r="N13" s="40"/>
      <c r="O13" s="40"/>
      <c r="P13" s="40"/>
      <c r="Q13" s="40"/>
      <c r="R13" s="40"/>
      <c r="S13" s="36"/>
      <c r="T13" s="40"/>
      <c r="U13" s="40"/>
      <c r="V13" s="40"/>
      <c r="W13" s="51"/>
      <c r="X13" s="36"/>
      <c r="Y13" s="40"/>
      <c r="Z13" s="40"/>
      <c r="AA13" s="40"/>
      <c r="AB13" s="40"/>
      <c r="AC13" s="40"/>
      <c r="AD13" s="40"/>
      <c r="AE13" s="46"/>
      <c r="AF13" s="65">
        <f>COUNTA(D13:AE13)</f>
        <v>0</v>
      </c>
    </row>
    <row r="14" spans="1:32" s="6" customFormat="1" ht="33" customHeight="1" x14ac:dyDescent="0.4">
      <c r="A14" s="127">
        <v>9</v>
      </c>
      <c r="B14" s="2" t="s">
        <v>90</v>
      </c>
      <c r="C14" s="10">
        <v>110</v>
      </c>
      <c r="D14" s="37"/>
      <c r="E14" s="38"/>
      <c r="F14" s="38"/>
      <c r="G14" s="38"/>
      <c r="H14" s="38"/>
      <c r="I14" s="50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50"/>
      <c r="X14" s="38"/>
      <c r="Y14" s="38"/>
      <c r="Z14" s="38"/>
      <c r="AA14" s="38"/>
      <c r="AB14" s="38"/>
      <c r="AC14" s="38"/>
      <c r="AD14" s="38"/>
      <c r="AE14" s="45"/>
      <c r="AF14" s="65"/>
    </row>
    <row r="15" spans="1:32" s="6" customFormat="1" ht="33" customHeight="1" thickBot="1" x14ac:dyDescent="0.45">
      <c r="A15" s="128"/>
      <c r="B15" s="25" t="s">
        <v>93</v>
      </c>
      <c r="C15" s="11">
        <v>65</v>
      </c>
      <c r="D15" s="39"/>
      <c r="E15" s="40"/>
      <c r="F15" s="40"/>
      <c r="G15" s="40"/>
      <c r="H15" s="40"/>
      <c r="I15" s="51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51"/>
      <c r="X15" s="40"/>
      <c r="Y15" s="40"/>
      <c r="Z15" s="40"/>
      <c r="AA15" s="40"/>
      <c r="AB15" s="40"/>
      <c r="AC15" s="40"/>
      <c r="AD15" s="40"/>
      <c r="AE15" s="46"/>
      <c r="AF15" s="65">
        <f>COUNTIFS(E14:AE14,"&gt;=0",E14:AE14,"&lt;=1000",E15:AE15,"&gt;=0",E15:AE15,"&lt;=1000")</f>
        <v>0</v>
      </c>
    </row>
    <row r="16" spans="1:32" s="6" customFormat="1" ht="33" customHeight="1" thickTop="1" thickBot="1" x14ac:dyDescent="0.45">
      <c r="A16" s="33">
        <v>10</v>
      </c>
      <c r="B16" s="43" t="s">
        <v>95</v>
      </c>
      <c r="C16" s="103"/>
      <c r="D16" s="100"/>
      <c r="E16" s="101"/>
      <c r="F16" s="101"/>
      <c r="G16" s="101"/>
      <c r="H16" s="101"/>
      <c r="I16" s="118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18"/>
      <c r="X16" s="101"/>
      <c r="Y16" s="101"/>
      <c r="Z16" s="101"/>
      <c r="AA16" s="101"/>
      <c r="AB16" s="101"/>
      <c r="AC16" s="101"/>
      <c r="AD16" s="101"/>
      <c r="AE16" s="102"/>
      <c r="AF16" s="65">
        <f>COUNTIF(D16:AE16,"○")</f>
        <v>0</v>
      </c>
    </row>
    <row r="17" spans="2:32" s="6" customFormat="1" ht="90" customHeight="1" thickTop="1" thickBot="1" x14ac:dyDescent="0.45">
      <c r="B17" s="24" t="s">
        <v>92</v>
      </c>
      <c r="C17" s="12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7"/>
      <c r="AF17" s="62" t="s">
        <v>128</v>
      </c>
    </row>
    <row r="18" spans="2:32" s="6" customFormat="1" ht="33" customHeight="1" thickTop="1" x14ac:dyDescent="0.4">
      <c r="B18" s="7" t="s">
        <v>5</v>
      </c>
      <c r="C18" s="14">
        <f>COUNTIFS(C6:C12,"〇")+COUNTIF(C16,"〇")+COUNTIFS(C6:C12,"○")+COUNTIF(C16,"○")+COUNTIFS(C6:C12,"◯")+COUNTIF(C16,"◯")+COUNTIFS(C13,"&gt;=0",C13,"&lt;=1000")+COUNTIFS(C14,"&gt;=0",C14,"&lt;=1000",C15,"&gt;=0",C15,"&lt;=1000")</f>
        <v>6</v>
      </c>
      <c r="D18" s="14">
        <f t="shared" ref="D18:AE18" si="1">COUNTIFS(D6:D12,"〇")+COUNTIF(D16,"〇")+COUNTIFS(D6:D12,"○")+COUNTIF(D16,"○")+COUNTIFS(D6:D12,"◯")+COUNTIF(D16,"◯")+COUNTIFS(D13,"&gt;=0",D13,"&lt;=1000")+COUNTIFS(D14,"&gt;=0",D14,"&lt;=1000",D15,"&gt;=0",D15,"&lt;=1000")</f>
        <v>0</v>
      </c>
      <c r="E18" s="14">
        <f t="shared" si="1"/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 t="shared" si="1"/>
        <v>0</v>
      </c>
      <c r="W18" s="14">
        <f t="shared" si="1"/>
        <v>0</v>
      </c>
      <c r="X18" s="14">
        <f t="shared" si="1"/>
        <v>0</v>
      </c>
      <c r="Y18" s="14">
        <f t="shared" si="1"/>
        <v>0</v>
      </c>
      <c r="Z18" s="14">
        <f t="shared" si="1"/>
        <v>0</v>
      </c>
      <c r="AA18" s="14">
        <f t="shared" si="1"/>
        <v>0</v>
      </c>
      <c r="AB18" s="14">
        <f t="shared" si="1"/>
        <v>0</v>
      </c>
      <c r="AC18" s="14">
        <f t="shared" si="1"/>
        <v>0</v>
      </c>
      <c r="AD18" s="14">
        <f t="shared" si="1"/>
        <v>0</v>
      </c>
      <c r="AE18" s="14">
        <f t="shared" si="1"/>
        <v>0</v>
      </c>
      <c r="AF18" s="9">
        <f>SUM(D18:AE18)</f>
        <v>0</v>
      </c>
    </row>
    <row r="21" spans="2:32" ht="24" x14ac:dyDescent="0.4">
      <c r="D21" s="26" t="s">
        <v>50</v>
      </c>
    </row>
    <row r="22" spans="2:32" ht="19.5" x14ac:dyDescent="0.4">
      <c r="Z22" s="67"/>
    </row>
    <row r="24" spans="2:32" x14ac:dyDescent="0.4">
      <c r="AD24" s="18"/>
      <c r="AE24" s="18"/>
    </row>
  </sheetData>
  <sheetProtection algorithmName="SHA-512" hashValue="/ZTA1+d5QrWt2MlCsbyctymjfYB3RDj0h9En15NOXUFzzB+1TBVeNp1Bpkd8TrmfCwXWs7kd8Nwxq3QAPSbk2A==" saltValue="qavNHm8Olp4IiwTSCVkjxg==" spinCount="100000" sheet="1" objects="1" scenarios="1"/>
  <protectedRanges>
    <protectedRange sqref="D6:AE17" name="範囲6"/>
    <protectedRange sqref="D6:D16 B16 D17:AE17" name="範囲2"/>
    <protectedRange sqref="D6:D16 D17:AE17" name="範囲1_1"/>
    <protectedRange sqref="E6:AE16" name="範囲2_1"/>
    <protectedRange sqref="E6:AE16" name="範囲1"/>
    <protectedRange sqref="D6:AE17" name="範囲5"/>
  </protectedRanges>
  <mergeCells count="2">
    <mergeCell ref="C4:C5"/>
    <mergeCell ref="A14:A15"/>
  </mergeCells>
  <phoneticPr fontId="1"/>
  <dataValidations count="2">
    <dataValidation type="list" allowBlank="1" showDropDown="1" showInputMessage="1" sqref="E13 J13 S13 X13">
      <formula1>"　,〇"</formula1>
    </dataValidation>
    <dataValidation type="list" allowBlank="1" showInputMessage="1" showErrorMessage="1" sqref="D6:AE12 D16:AE16">
      <formula1>"○,　"</formula1>
    </dataValidation>
  </dataValidations>
  <pageMargins left="0.7" right="0.7" top="0.75" bottom="0.75" header="0.3" footer="0.3"/>
  <pageSetup paperSize="8" scale="51" orientation="landscape" r:id="rId1"/>
  <ignoredErrors>
    <ignoredError sqref="AF13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="70" zoomScaleNormal="70" workbookViewId="0">
      <selection activeCell="J7" sqref="J7"/>
    </sheetView>
  </sheetViews>
  <sheetFormatPr defaultRowHeight="18.75" x14ac:dyDescent="0.4"/>
  <cols>
    <col min="2" max="2" width="36.125" customWidth="1"/>
    <col min="3" max="3" width="9.625" customWidth="1"/>
    <col min="35" max="35" width="11" bestFit="1" customWidth="1"/>
  </cols>
  <sheetData>
    <row r="1" spans="1:35" ht="24.75" customHeight="1" x14ac:dyDescent="0.4">
      <c r="B1" s="93" t="s">
        <v>131</v>
      </c>
    </row>
    <row r="2" spans="1:35" ht="24" x14ac:dyDescent="0.4">
      <c r="B2" s="27" t="s">
        <v>143</v>
      </c>
      <c r="C2" s="1"/>
    </row>
    <row r="3" spans="1:35" ht="24" x14ac:dyDescent="0.4">
      <c r="B3" s="27" t="s">
        <v>127</v>
      </c>
      <c r="C3" s="1"/>
      <c r="D3" s="26" t="s">
        <v>134</v>
      </c>
    </row>
    <row r="4" spans="1:35" x14ac:dyDescent="0.4">
      <c r="B4" s="3" t="s">
        <v>8</v>
      </c>
      <c r="C4" s="125" t="s">
        <v>81</v>
      </c>
      <c r="D4" s="4" t="s">
        <v>6</v>
      </c>
      <c r="E4" s="4" t="s">
        <v>11</v>
      </c>
      <c r="F4" s="4" t="s">
        <v>14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37</v>
      </c>
      <c r="AB4" s="4" t="s">
        <v>38</v>
      </c>
      <c r="AC4" s="4" t="s">
        <v>39</v>
      </c>
      <c r="AD4" s="4" t="s">
        <v>40</v>
      </c>
      <c r="AE4" s="4" t="s">
        <v>41</v>
      </c>
      <c r="AF4" s="4" t="s">
        <v>42</v>
      </c>
      <c r="AG4" s="4" t="s">
        <v>43</v>
      </c>
      <c r="AH4" s="4" t="s">
        <v>54</v>
      </c>
    </row>
    <row r="5" spans="1:35" ht="19.5" thickBot="1" x14ac:dyDescent="0.45">
      <c r="B5" s="3" t="s">
        <v>7</v>
      </c>
      <c r="C5" s="126"/>
      <c r="D5" s="66" t="s">
        <v>58</v>
      </c>
      <c r="E5" s="66" t="s">
        <v>10</v>
      </c>
      <c r="F5" s="66" t="s">
        <v>13</v>
      </c>
      <c r="G5" s="66" t="s">
        <v>16</v>
      </c>
      <c r="H5" s="66" t="s">
        <v>52</v>
      </c>
      <c r="I5" s="66" t="s">
        <v>55</v>
      </c>
      <c r="J5" s="66" t="s">
        <v>57</v>
      </c>
      <c r="K5" s="66" t="s">
        <v>47</v>
      </c>
      <c r="L5" s="66" t="s">
        <v>9</v>
      </c>
      <c r="M5" s="66" t="s">
        <v>12</v>
      </c>
      <c r="N5" s="66" t="s">
        <v>15</v>
      </c>
      <c r="O5" s="66" t="s">
        <v>44</v>
      </c>
      <c r="P5" s="66" t="s">
        <v>45</v>
      </c>
      <c r="Q5" s="66" t="s">
        <v>46</v>
      </c>
      <c r="R5" s="66" t="s">
        <v>47</v>
      </c>
      <c r="S5" s="66" t="s">
        <v>9</v>
      </c>
      <c r="T5" s="66" t="s">
        <v>12</v>
      </c>
      <c r="U5" s="66" t="s">
        <v>15</v>
      </c>
      <c r="V5" s="66" t="s">
        <v>44</v>
      </c>
      <c r="W5" s="66" t="s">
        <v>45</v>
      </c>
      <c r="X5" s="66" t="s">
        <v>46</v>
      </c>
      <c r="Y5" s="66" t="s">
        <v>47</v>
      </c>
      <c r="Z5" s="66" t="s">
        <v>9</v>
      </c>
      <c r="AA5" s="66" t="s">
        <v>12</v>
      </c>
      <c r="AB5" s="66" t="s">
        <v>15</v>
      </c>
      <c r="AC5" s="66" t="s">
        <v>44</v>
      </c>
      <c r="AD5" s="66" t="s">
        <v>45</v>
      </c>
      <c r="AE5" s="66" t="s">
        <v>46</v>
      </c>
      <c r="AF5" s="66" t="s">
        <v>47</v>
      </c>
      <c r="AG5" s="66" t="s">
        <v>9</v>
      </c>
      <c r="AH5" s="66" t="s">
        <v>12</v>
      </c>
    </row>
    <row r="6" spans="1:35" s="6" customFormat="1" ht="33" customHeight="1" thickTop="1" x14ac:dyDescent="0.4">
      <c r="A6" s="31">
        <v>1</v>
      </c>
      <c r="B6" s="2" t="s">
        <v>1</v>
      </c>
      <c r="C6" s="106" t="s">
        <v>48</v>
      </c>
      <c r="D6" s="94" t="s">
        <v>116</v>
      </c>
      <c r="E6" s="95"/>
      <c r="F6" s="95"/>
      <c r="G6" s="95"/>
      <c r="H6" s="95"/>
      <c r="I6" s="116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116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6"/>
      <c r="AI6" s="65">
        <f>COUNTIF(D6:AH6,"○")</f>
        <v>0</v>
      </c>
    </row>
    <row r="7" spans="1:35" s="6" customFormat="1" ht="33" customHeight="1" x14ac:dyDescent="0.4">
      <c r="A7" s="31">
        <v>2</v>
      </c>
      <c r="B7" s="5" t="s">
        <v>2</v>
      </c>
      <c r="C7" s="105" t="s">
        <v>48</v>
      </c>
      <c r="D7" s="97"/>
      <c r="E7" s="98"/>
      <c r="F7" s="98"/>
      <c r="G7" s="98"/>
      <c r="H7" s="98"/>
      <c r="I7" s="117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117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9"/>
      <c r="AI7" s="65">
        <f>COUNTIF(D7:AH7,"○")</f>
        <v>0</v>
      </c>
    </row>
    <row r="8" spans="1:35" s="6" customFormat="1" ht="33" customHeight="1" x14ac:dyDescent="0.4">
      <c r="A8" s="31">
        <v>3</v>
      </c>
      <c r="B8" s="2" t="s">
        <v>87</v>
      </c>
      <c r="C8" s="106" t="s">
        <v>48</v>
      </c>
      <c r="D8" s="100"/>
      <c r="E8" s="101"/>
      <c r="F8" s="101"/>
      <c r="G8" s="101"/>
      <c r="H8" s="101"/>
      <c r="I8" s="118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18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I8" s="65">
        <f>COUNTIF(D8:AH8,"○")</f>
        <v>0</v>
      </c>
    </row>
    <row r="9" spans="1:35" s="6" customFormat="1" ht="33" customHeight="1" x14ac:dyDescent="0.4">
      <c r="A9" s="31">
        <v>4</v>
      </c>
      <c r="B9" s="5" t="s">
        <v>3</v>
      </c>
      <c r="C9" s="105"/>
      <c r="D9" s="97"/>
      <c r="E9" s="98"/>
      <c r="F9" s="98"/>
      <c r="G9" s="98"/>
      <c r="H9" s="98"/>
      <c r="I9" s="117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117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9"/>
      <c r="AI9" s="65">
        <f t="shared" ref="AI9:AI12" si="0">COUNTIF(D9:AH9,"○")</f>
        <v>0</v>
      </c>
    </row>
    <row r="10" spans="1:35" s="6" customFormat="1" ht="33" customHeight="1" x14ac:dyDescent="0.4">
      <c r="A10" s="31">
        <v>5</v>
      </c>
      <c r="B10" s="2" t="s">
        <v>88</v>
      </c>
      <c r="C10" s="106" t="s">
        <v>48</v>
      </c>
      <c r="D10" s="100"/>
      <c r="E10" s="101"/>
      <c r="F10" s="101"/>
      <c r="G10" s="101"/>
      <c r="H10" s="101"/>
      <c r="I10" s="118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18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2"/>
      <c r="AI10" s="65">
        <f t="shared" si="0"/>
        <v>0</v>
      </c>
    </row>
    <row r="11" spans="1:35" s="6" customFormat="1" ht="33" customHeight="1" x14ac:dyDescent="0.4">
      <c r="A11" s="31">
        <v>6</v>
      </c>
      <c r="B11" s="5" t="s">
        <v>89</v>
      </c>
      <c r="C11" s="105"/>
      <c r="D11" s="97"/>
      <c r="E11" s="98"/>
      <c r="F11" s="98"/>
      <c r="G11" s="98"/>
      <c r="H11" s="98"/>
      <c r="I11" s="117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117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9"/>
      <c r="AI11" s="65">
        <f t="shared" si="0"/>
        <v>0</v>
      </c>
    </row>
    <row r="12" spans="1:35" s="6" customFormat="1" ht="33" customHeight="1" x14ac:dyDescent="0.4">
      <c r="A12" s="31">
        <v>7</v>
      </c>
      <c r="B12" s="2" t="s">
        <v>4</v>
      </c>
      <c r="C12" s="106"/>
      <c r="D12" s="100"/>
      <c r="E12" s="101"/>
      <c r="F12" s="101"/>
      <c r="G12" s="101"/>
      <c r="H12" s="101"/>
      <c r="I12" s="118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18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2"/>
      <c r="AI12" s="65">
        <f t="shared" si="0"/>
        <v>0</v>
      </c>
    </row>
    <row r="13" spans="1:35" s="6" customFormat="1" ht="33" customHeight="1" x14ac:dyDescent="0.4">
      <c r="A13" s="31">
        <v>8</v>
      </c>
      <c r="B13" s="5" t="s">
        <v>91</v>
      </c>
      <c r="C13" s="11">
        <v>60.2</v>
      </c>
      <c r="D13" s="39"/>
      <c r="E13" s="36"/>
      <c r="F13" s="40"/>
      <c r="G13" s="40"/>
      <c r="H13" s="40"/>
      <c r="I13" s="51"/>
      <c r="J13" s="36"/>
      <c r="K13" s="40"/>
      <c r="L13" s="40"/>
      <c r="M13" s="40"/>
      <c r="N13" s="40"/>
      <c r="O13" s="40"/>
      <c r="P13" s="40"/>
      <c r="Q13" s="40"/>
      <c r="R13" s="40"/>
      <c r="S13" s="36"/>
      <c r="T13" s="40"/>
      <c r="U13" s="40"/>
      <c r="V13" s="40"/>
      <c r="W13" s="51"/>
      <c r="X13" s="36"/>
      <c r="Y13" s="40"/>
      <c r="Z13" s="40"/>
      <c r="AA13" s="40"/>
      <c r="AB13" s="40"/>
      <c r="AC13" s="40"/>
      <c r="AD13" s="40"/>
      <c r="AE13" s="40"/>
      <c r="AF13" s="40"/>
      <c r="AG13" s="40"/>
      <c r="AH13" s="46"/>
      <c r="AI13" s="65">
        <f>COUNTA(D13:AH13)</f>
        <v>0</v>
      </c>
    </row>
    <row r="14" spans="1:35" s="6" customFormat="1" ht="33" customHeight="1" x14ac:dyDescent="0.4">
      <c r="A14" s="127">
        <v>9</v>
      </c>
      <c r="B14" s="2" t="s">
        <v>90</v>
      </c>
      <c r="C14" s="10">
        <v>110</v>
      </c>
      <c r="D14" s="37"/>
      <c r="E14" s="38"/>
      <c r="F14" s="38"/>
      <c r="G14" s="38"/>
      <c r="H14" s="38"/>
      <c r="I14" s="50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50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45"/>
      <c r="AI14" s="65"/>
    </row>
    <row r="15" spans="1:35" s="6" customFormat="1" ht="33" customHeight="1" thickBot="1" x14ac:dyDescent="0.45">
      <c r="A15" s="128"/>
      <c r="B15" s="25" t="s">
        <v>93</v>
      </c>
      <c r="C15" s="11">
        <v>65</v>
      </c>
      <c r="D15" s="39"/>
      <c r="E15" s="40"/>
      <c r="F15" s="40"/>
      <c r="G15" s="40"/>
      <c r="H15" s="40"/>
      <c r="I15" s="51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51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6"/>
      <c r="AI15" s="65">
        <f>COUNTIFS(E14:AH14,"&gt;=0",E14:AH14,"&lt;=1000",E15:AH15,"&gt;=0",E15:AH15,"&lt;=1000")</f>
        <v>0</v>
      </c>
    </row>
    <row r="16" spans="1:35" s="6" customFormat="1" ht="33" customHeight="1" thickTop="1" thickBot="1" x14ac:dyDescent="0.45">
      <c r="A16" s="33">
        <v>10</v>
      </c>
      <c r="B16" s="43" t="s">
        <v>95</v>
      </c>
      <c r="C16" s="103"/>
      <c r="D16" s="100"/>
      <c r="E16" s="101"/>
      <c r="F16" s="101"/>
      <c r="G16" s="101"/>
      <c r="H16" s="101"/>
      <c r="I16" s="118"/>
      <c r="J16" s="101" t="s">
        <v>116</v>
      </c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18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2"/>
      <c r="AI16" s="65">
        <f>COUNTIF(D16:AH16,"○")</f>
        <v>0</v>
      </c>
    </row>
    <row r="17" spans="2:35" s="6" customFormat="1" ht="90" customHeight="1" thickTop="1" thickBot="1" x14ac:dyDescent="0.45">
      <c r="B17" s="24" t="s">
        <v>92</v>
      </c>
      <c r="C17" s="12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7"/>
      <c r="AI17" s="62" t="s">
        <v>130</v>
      </c>
    </row>
    <row r="18" spans="2:35" s="6" customFormat="1" ht="33" customHeight="1" thickTop="1" x14ac:dyDescent="0.4">
      <c r="B18" s="7" t="s">
        <v>5</v>
      </c>
      <c r="C18" s="14">
        <f>COUNTIFS(C6:C12,"〇")+COUNTIF(C16,"〇")+COUNTIFS(C6:C12,"○")+COUNTIF(C16,"○")+COUNTIFS(C6:C12,"◯")+COUNTIF(C16,"◯")+COUNTIFS(C13,"&gt;=0",C13,"&lt;=1000")+COUNTIFS(C14,"&gt;=0",C14,"&lt;=1000",C15,"&gt;=0",C15,"&lt;=1000")</f>
        <v>6</v>
      </c>
      <c r="D18" s="14">
        <f t="shared" ref="D18:AH18" si="1">COUNTIFS(D6:D12,"〇")+COUNTIF(D16,"〇")+COUNTIFS(D6:D12,"○")+COUNTIF(D16,"○")+COUNTIFS(D6:D12,"◯")+COUNTIF(D16,"◯")+COUNTIFS(D13,"&gt;=0",D13,"&lt;=1000")+COUNTIFS(D14,"&gt;=0",D14,"&lt;=1000",D15,"&gt;=0",D15,"&lt;=1000")</f>
        <v>0</v>
      </c>
      <c r="E18" s="14">
        <f t="shared" si="1"/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 t="shared" si="1"/>
        <v>0</v>
      </c>
      <c r="W18" s="14">
        <f t="shared" si="1"/>
        <v>0</v>
      </c>
      <c r="X18" s="14">
        <f t="shared" si="1"/>
        <v>0</v>
      </c>
      <c r="Y18" s="14">
        <f t="shared" si="1"/>
        <v>0</v>
      </c>
      <c r="Z18" s="14">
        <f t="shared" si="1"/>
        <v>0</v>
      </c>
      <c r="AA18" s="14">
        <f t="shared" si="1"/>
        <v>0</v>
      </c>
      <c r="AB18" s="14">
        <f t="shared" si="1"/>
        <v>0</v>
      </c>
      <c r="AC18" s="14">
        <f t="shared" si="1"/>
        <v>0</v>
      </c>
      <c r="AD18" s="14">
        <f t="shared" si="1"/>
        <v>0</v>
      </c>
      <c r="AE18" s="14">
        <f t="shared" si="1"/>
        <v>0</v>
      </c>
      <c r="AF18" s="14">
        <f t="shared" si="1"/>
        <v>0</v>
      </c>
      <c r="AG18" s="14">
        <f t="shared" si="1"/>
        <v>0</v>
      </c>
      <c r="AH18" s="14">
        <f t="shared" si="1"/>
        <v>0</v>
      </c>
      <c r="AI18" s="9">
        <f>SUM(D18:AH18)</f>
        <v>0</v>
      </c>
    </row>
    <row r="21" spans="2:35" ht="24" x14ac:dyDescent="0.4">
      <c r="D21" s="26" t="s">
        <v>50</v>
      </c>
    </row>
  </sheetData>
  <sheetProtection algorithmName="SHA-512" hashValue="eDfzJX9QzLu6Ip2QWqgD6Bq0aG37DvGqTdjnHzzWw0LiRwTKkYDdC42xYepkNOqS2qDIBBZnYcCEIFZc68TVNg==" saltValue="p8CV3bemvsYMEgdKwqnS7g==" spinCount="100000" sheet="1" objects="1" scenarios="1"/>
  <protectedRanges>
    <protectedRange sqref="D6:AH17" name="範囲5"/>
    <protectedRange sqref="E6:AF16" name="範囲1"/>
    <protectedRange sqref="E6:AF16" name="範囲2_1"/>
    <protectedRange sqref="D17:AH17 D6:D16 AG6:AH16" name="範囲1_1"/>
    <protectedRange sqref="D17:AH17 B16 D6:D16 AG6:AH16" name="範囲2"/>
  </protectedRanges>
  <mergeCells count="2">
    <mergeCell ref="C4:C5"/>
    <mergeCell ref="A14:A15"/>
  </mergeCells>
  <phoneticPr fontId="1"/>
  <dataValidations count="2">
    <dataValidation type="list" allowBlank="1" showInputMessage="1" showErrorMessage="1" sqref="D6:AH12 D16:AH16">
      <formula1>"○,　"</formula1>
    </dataValidation>
    <dataValidation type="list" allowBlank="1" showDropDown="1" showInputMessage="1" sqref="E13 J13 S13 X13">
      <formula1>"　,〇"</formula1>
    </dataValidation>
  </dataValidations>
  <pageMargins left="0.7" right="0.7" top="0.75" bottom="0.75" header="0.3" footer="0.3"/>
  <pageSetup paperSize="8" scale="51" orientation="landscape" r:id="rId1"/>
  <ignoredErrors>
    <ignoredError sqref="AI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21"/>
  <sheetViews>
    <sheetView zoomScale="70" zoomScaleNormal="70" workbookViewId="0">
      <selection activeCell="AH15" sqref="AH15"/>
    </sheetView>
  </sheetViews>
  <sheetFormatPr defaultRowHeight="18.75" x14ac:dyDescent="0.4"/>
  <cols>
    <col min="2" max="2" width="36.125" customWidth="1"/>
    <col min="3" max="3" width="9.625" customWidth="1"/>
    <col min="35" max="35" width="11" bestFit="1" customWidth="1"/>
  </cols>
  <sheetData>
    <row r="2" spans="1:36" ht="24" x14ac:dyDescent="0.4">
      <c r="B2" s="27" t="s">
        <v>143</v>
      </c>
      <c r="C2" s="1"/>
    </row>
    <row r="3" spans="1:36" ht="24" x14ac:dyDescent="0.4">
      <c r="B3" s="27" t="s">
        <v>51</v>
      </c>
      <c r="C3" s="1"/>
      <c r="D3" s="26" t="s">
        <v>133</v>
      </c>
    </row>
    <row r="4" spans="1:36" x14ac:dyDescent="0.4">
      <c r="B4" s="3" t="s">
        <v>8</v>
      </c>
      <c r="C4" s="125" t="s">
        <v>81</v>
      </c>
      <c r="D4" s="4" t="s">
        <v>6</v>
      </c>
      <c r="E4" s="4" t="s">
        <v>11</v>
      </c>
      <c r="F4" s="4" t="s">
        <v>14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37</v>
      </c>
      <c r="AB4" s="4" t="s">
        <v>38</v>
      </c>
      <c r="AC4" s="4" t="s">
        <v>39</v>
      </c>
      <c r="AD4" s="4" t="s">
        <v>40</v>
      </c>
      <c r="AE4" s="4" t="s">
        <v>41</v>
      </c>
      <c r="AF4" s="4" t="s">
        <v>42</v>
      </c>
      <c r="AG4" s="4" t="s">
        <v>43</v>
      </c>
      <c r="AH4" s="4" t="s">
        <v>54</v>
      </c>
    </row>
    <row r="5" spans="1:36" ht="19.5" thickBot="1" x14ac:dyDescent="0.45">
      <c r="B5" s="3" t="s">
        <v>7</v>
      </c>
      <c r="C5" s="126"/>
      <c r="D5" s="13" t="s">
        <v>52</v>
      </c>
      <c r="E5" s="13" t="s">
        <v>55</v>
      </c>
      <c r="F5" s="13" t="s">
        <v>101</v>
      </c>
      <c r="G5" s="13" t="s">
        <v>102</v>
      </c>
      <c r="H5" s="13" t="s">
        <v>103</v>
      </c>
      <c r="I5" s="13" t="s">
        <v>104</v>
      </c>
      <c r="J5" s="13" t="s">
        <v>105</v>
      </c>
      <c r="K5" s="59" t="s">
        <v>44</v>
      </c>
      <c r="L5" s="59" t="s">
        <v>45</v>
      </c>
      <c r="M5" s="59" t="s">
        <v>46</v>
      </c>
      <c r="N5" s="59" t="s">
        <v>47</v>
      </c>
      <c r="O5" s="59" t="s">
        <v>9</v>
      </c>
      <c r="P5" s="59" t="s">
        <v>12</v>
      </c>
      <c r="Q5" s="59" t="s">
        <v>15</v>
      </c>
      <c r="R5" s="59" t="s">
        <v>44</v>
      </c>
      <c r="S5" s="59" t="s">
        <v>45</v>
      </c>
      <c r="T5" s="59" t="s">
        <v>46</v>
      </c>
      <c r="U5" s="59" t="s">
        <v>47</v>
      </c>
      <c r="V5" s="59" t="s">
        <v>9</v>
      </c>
      <c r="W5" s="59" t="s">
        <v>12</v>
      </c>
      <c r="X5" s="59" t="s">
        <v>15</v>
      </c>
      <c r="Y5" s="59" t="s">
        <v>44</v>
      </c>
      <c r="Z5" s="59" t="s">
        <v>45</v>
      </c>
      <c r="AA5" s="59" t="s">
        <v>46</v>
      </c>
      <c r="AB5" s="59" t="s">
        <v>47</v>
      </c>
      <c r="AC5" s="59" t="s">
        <v>9</v>
      </c>
      <c r="AD5" s="59" t="s">
        <v>12</v>
      </c>
      <c r="AE5" s="59" t="s">
        <v>15</v>
      </c>
      <c r="AF5" s="59" t="s">
        <v>44</v>
      </c>
      <c r="AG5" s="59" t="s">
        <v>45</v>
      </c>
      <c r="AH5" s="59" t="s">
        <v>46</v>
      </c>
    </row>
    <row r="6" spans="1:36" s="6" customFormat="1" ht="33" customHeight="1" thickTop="1" x14ac:dyDescent="0.4">
      <c r="A6" s="31">
        <v>1</v>
      </c>
      <c r="B6" s="2" t="s">
        <v>1</v>
      </c>
      <c r="C6" s="106" t="s">
        <v>48</v>
      </c>
      <c r="D6" s="94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6"/>
      <c r="AI6" s="65">
        <f>COUNTIF(D6:AH6,"○")</f>
        <v>0</v>
      </c>
    </row>
    <row r="7" spans="1:36" s="6" customFormat="1" ht="33" customHeight="1" x14ac:dyDescent="0.4">
      <c r="A7" s="31">
        <v>2</v>
      </c>
      <c r="B7" s="5" t="s">
        <v>2</v>
      </c>
      <c r="C7" s="105" t="s">
        <v>82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9"/>
      <c r="AI7" s="65">
        <f>COUNTIF(D7:AH7,"○")</f>
        <v>0</v>
      </c>
    </row>
    <row r="8" spans="1:36" s="6" customFormat="1" ht="33" customHeight="1" x14ac:dyDescent="0.4">
      <c r="A8" s="49">
        <v>3</v>
      </c>
      <c r="B8" s="2" t="s">
        <v>87</v>
      </c>
      <c r="C8" s="106" t="s">
        <v>48</v>
      </c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I8" s="65">
        <f t="shared" ref="AI8:AI12" si="0">COUNTIF(D8:AH8,"○")</f>
        <v>0</v>
      </c>
    </row>
    <row r="9" spans="1:36" s="6" customFormat="1" ht="33" customHeight="1" x14ac:dyDescent="0.4">
      <c r="A9" s="31">
        <v>4</v>
      </c>
      <c r="B9" s="5" t="s">
        <v>3</v>
      </c>
      <c r="C9" s="105"/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9"/>
      <c r="AI9" s="65">
        <f t="shared" si="0"/>
        <v>0</v>
      </c>
    </row>
    <row r="10" spans="1:36" s="6" customFormat="1" ht="33" customHeight="1" x14ac:dyDescent="0.4">
      <c r="A10" s="31">
        <v>5</v>
      </c>
      <c r="B10" s="2" t="s">
        <v>88</v>
      </c>
      <c r="C10" s="106" t="s">
        <v>48</v>
      </c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2"/>
      <c r="AI10" s="65">
        <f t="shared" si="0"/>
        <v>0</v>
      </c>
    </row>
    <row r="11" spans="1:36" s="6" customFormat="1" ht="33" customHeight="1" x14ac:dyDescent="0.4">
      <c r="A11" s="49">
        <v>6</v>
      </c>
      <c r="B11" s="5" t="s">
        <v>89</v>
      </c>
      <c r="C11" s="105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9"/>
      <c r="AI11" s="65">
        <f t="shared" si="0"/>
        <v>0</v>
      </c>
    </row>
    <row r="12" spans="1:36" s="6" customFormat="1" ht="33" customHeight="1" x14ac:dyDescent="0.4">
      <c r="A12" s="31">
        <v>7</v>
      </c>
      <c r="B12" s="2" t="s">
        <v>4</v>
      </c>
      <c r="C12" s="10"/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2"/>
      <c r="AI12" s="65">
        <f t="shared" si="0"/>
        <v>0</v>
      </c>
    </row>
    <row r="13" spans="1:36" s="6" customFormat="1" ht="33" customHeight="1" x14ac:dyDescent="0.4">
      <c r="A13" s="31">
        <v>8</v>
      </c>
      <c r="B13" s="5" t="s">
        <v>91</v>
      </c>
      <c r="C13" s="11">
        <v>60.2</v>
      </c>
      <c r="D13" s="39"/>
      <c r="E13" s="36"/>
      <c r="F13" s="40"/>
      <c r="G13" s="40"/>
      <c r="H13" s="36"/>
      <c r="I13" s="40"/>
      <c r="J13" s="40"/>
      <c r="K13" s="36"/>
      <c r="L13" s="40"/>
      <c r="M13" s="40"/>
      <c r="N13" s="36"/>
      <c r="O13" s="40"/>
      <c r="P13" s="40"/>
      <c r="Q13" s="36"/>
      <c r="R13" s="40"/>
      <c r="S13" s="40"/>
      <c r="T13" s="36"/>
      <c r="U13" s="40"/>
      <c r="V13" s="40"/>
      <c r="W13" s="36"/>
      <c r="X13" s="40"/>
      <c r="Y13" s="40"/>
      <c r="Z13" s="36"/>
      <c r="AA13" s="40"/>
      <c r="AB13" s="40"/>
      <c r="AC13" s="40"/>
      <c r="AD13" s="40"/>
      <c r="AE13" s="36"/>
      <c r="AF13" s="40"/>
      <c r="AG13" s="40"/>
      <c r="AH13" s="46"/>
      <c r="AI13" s="65">
        <f>COUNTA(D13:AH13)</f>
        <v>0</v>
      </c>
    </row>
    <row r="14" spans="1:36" s="6" customFormat="1" ht="33" customHeight="1" x14ac:dyDescent="0.4">
      <c r="A14" s="127">
        <v>9</v>
      </c>
      <c r="B14" s="2" t="s">
        <v>90</v>
      </c>
      <c r="C14" s="10">
        <v>110</v>
      </c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45"/>
      <c r="AI14" s="65"/>
    </row>
    <row r="15" spans="1:36" s="6" customFormat="1" ht="33" customHeight="1" thickBot="1" x14ac:dyDescent="0.45">
      <c r="A15" s="128"/>
      <c r="B15" s="25" t="s">
        <v>93</v>
      </c>
      <c r="C15" s="11">
        <v>65</v>
      </c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6"/>
      <c r="AI15" s="65">
        <f>COUNTIFS(D14:AH14,"&gt;=0",D14:AH14,"&lt;=1000",D15:AH15,"&gt;=0",D15:AH15,"&lt;=1000")</f>
        <v>0</v>
      </c>
    </row>
    <row r="16" spans="1:36" s="6" customFormat="1" ht="33" customHeight="1" thickTop="1" thickBot="1" x14ac:dyDescent="0.45">
      <c r="A16" s="31">
        <v>10</v>
      </c>
      <c r="B16" s="43" t="s">
        <v>95</v>
      </c>
      <c r="C16" s="23"/>
      <c r="D16" s="100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2"/>
      <c r="AI16" s="65">
        <f>COUNTIF(D16:AH16,"○")</f>
        <v>0</v>
      </c>
      <c r="AJ16" s="65">
        <f>SUM(AI6:AI16)</f>
        <v>0</v>
      </c>
    </row>
    <row r="17" spans="2:35" s="6" customFormat="1" ht="90" customHeight="1" thickTop="1" thickBot="1" x14ac:dyDescent="0.45">
      <c r="B17" s="24" t="s">
        <v>92</v>
      </c>
      <c r="C17" s="12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7"/>
      <c r="AI17" s="62" t="s">
        <v>56</v>
      </c>
    </row>
    <row r="18" spans="2:35" s="6" customFormat="1" ht="33" customHeight="1" thickTop="1" x14ac:dyDescent="0.4">
      <c r="B18" s="7" t="s">
        <v>5</v>
      </c>
      <c r="C18" s="17">
        <f>COUNTIFS(C6:C12,"〇")+COUNTIF(C16,"〇")+COUNTIFS(C6:C12,"○")+COUNTIF(C16,"○")+COUNTIFS(C6:C12,"◯")+COUNTIF(C16,"◯")+COUNTIFS(C13,"&gt;=0",C13,"&lt;=1000")+COUNTIFS(C14,"&gt;=0",C14,"&lt;=1000",C15,"&gt;=0",C15,"&lt;=1000")</f>
        <v>6</v>
      </c>
      <c r="D18" s="17">
        <f t="shared" ref="D18:AH18" si="1">COUNTIFS(D6:D12,"〇")+COUNTIF(D16,"〇")+COUNTIFS(D6:D12,"○")+COUNTIF(D16,"○")+COUNTIFS(D6:D12,"◯")+COUNTIF(D16,"◯")+COUNTIFS(D13,"&gt;=0",D13,"&lt;=1000")+COUNTIFS(D14,"&gt;=0",D14,"&lt;=1000",D15,"&gt;=0",D15,"&lt;=1000")</f>
        <v>0</v>
      </c>
      <c r="E18" s="17">
        <f t="shared" si="1"/>
        <v>0</v>
      </c>
      <c r="F18" s="17">
        <f t="shared" si="1"/>
        <v>0</v>
      </c>
      <c r="G18" s="17">
        <f t="shared" si="1"/>
        <v>0</v>
      </c>
      <c r="H18" s="17">
        <f t="shared" si="1"/>
        <v>0</v>
      </c>
      <c r="I18" s="17">
        <f t="shared" si="1"/>
        <v>0</v>
      </c>
      <c r="J18" s="17">
        <f t="shared" si="1"/>
        <v>0</v>
      </c>
      <c r="K18" s="17">
        <f t="shared" si="1"/>
        <v>0</v>
      </c>
      <c r="L18" s="17">
        <f t="shared" si="1"/>
        <v>0</v>
      </c>
      <c r="M18" s="17">
        <f t="shared" si="1"/>
        <v>0</v>
      </c>
      <c r="N18" s="17">
        <f t="shared" si="1"/>
        <v>0</v>
      </c>
      <c r="O18" s="17">
        <f t="shared" si="1"/>
        <v>0</v>
      </c>
      <c r="P18" s="17">
        <f t="shared" si="1"/>
        <v>0</v>
      </c>
      <c r="Q18" s="17">
        <f t="shared" si="1"/>
        <v>0</v>
      </c>
      <c r="R18" s="17">
        <f t="shared" si="1"/>
        <v>0</v>
      </c>
      <c r="S18" s="17">
        <f t="shared" si="1"/>
        <v>0</v>
      </c>
      <c r="T18" s="17">
        <f t="shared" si="1"/>
        <v>0</v>
      </c>
      <c r="U18" s="17">
        <f t="shared" si="1"/>
        <v>0</v>
      </c>
      <c r="V18" s="17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7">
        <f t="shared" si="1"/>
        <v>0</v>
      </c>
      <c r="AB18" s="17">
        <f t="shared" si="1"/>
        <v>0</v>
      </c>
      <c r="AC18" s="17">
        <f t="shared" si="1"/>
        <v>0</v>
      </c>
      <c r="AD18" s="17">
        <f t="shared" si="1"/>
        <v>0</v>
      </c>
      <c r="AE18" s="17">
        <f t="shared" si="1"/>
        <v>0</v>
      </c>
      <c r="AF18" s="17">
        <f t="shared" si="1"/>
        <v>0</v>
      </c>
      <c r="AG18" s="17">
        <f t="shared" si="1"/>
        <v>0</v>
      </c>
      <c r="AH18" s="17">
        <f t="shared" si="1"/>
        <v>0</v>
      </c>
      <c r="AI18" s="9">
        <f>SUM(D18:AH18)</f>
        <v>0</v>
      </c>
    </row>
    <row r="21" spans="2:35" ht="24" x14ac:dyDescent="0.4">
      <c r="D21" s="26" t="s">
        <v>50</v>
      </c>
    </row>
  </sheetData>
  <sheetProtection algorithmName="SHA-512" hashValue="WuopFEFkcyZomSXHXEHNuMZNqHSmzPKlf8QZsSD5LPJ39xxb7RjzsklUszJn75q24hFB/xTSAnAo1YPuSAMB7Q==" saltValue="HF/zyXMlIy/joiuICK4XKg==" spinCount="100000" sheet="1" objects="1" scenarios="1"/>
  <protectedRanges>
    <protectedRange sqref="D6:AH17" name="範囲6"/>
    <protectedRange sqref="D17:AH17 B16 D6:D16 AH6:AH16" name="範囲2"/>
    <protectedRange sqref="D17:AH17 D6:D16 AH6:AH16" name="範囲1_1"/>
    <protectedRange sqref="E6:AG16" name="範囲2_1"/>
    <protectedRange sqref="E6:AG16" name="範囲1"/>
    <protectedRange sqref="D6:AH17" name="範囲5"/>
  </protectedRanges>
  <mergeCells count="2">
    <mergeCell ref="C4:C5"/>
    <mergeCell ref="A14:A15"/>
  </mergeCells>
  <phoneticPr fontId="1"/>
  <dataValidations count="2">
    <dataValidation type="list" allowBlank="1" showDropDown="1" showInputMessage="1" sqref="T13 E13 N13 H13 K13 Q13 W13 Z13 AE13">
      <formula1>"　,〇"</formula1>
    </dataValidation>
    <dataValidation type="list" allowBlank="1" showInputMessage="1" showErrorMessage="1" sqref="D6:AH12 D16:AH16">
      <formula1>"○,　"</formula1>
    </dataValidation>
  </dataValidations>
  <pageMargins left="0.7" right="0.7" top="0.75" bottom="0.75" header="0.3" footer="0.3"/>
  <pageSetup paperSize="8" scale="51" orientation="landscape" r:id="rId1"/>
  <ignoredErrors>
    <ignoredError sqref="AI1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21"/>
  <sheetViews>
    <sheetView zoomScale="70" zoomScaleNormal="70" workbookViewId="0">
      <selection activeCell="O21" sqref="O21"/>
    </sheetView>
  </sheetViews>
  <sheetFormatPr defaultRowHeight="18.75" x14ac:dyDescent="0.4"/>
  <cols>
    <col min="2" max="2" width="36.125" customWidth="1"/>
    <col min="3" max="3" width="9.625" customWidth="1"/>
    <col min="34" max="34" width="11" bestFit="1" customWidth="1"/>
  </cols>
  <sheetData>
    <row r="2" spans="1:34" ht="24" x14ac:dyDescent="0.4">
      <c r="B2" s="27" t="s">
        <v>143</v>
      </c>
      <c r="C2" s="1"/>
    </row>
    <row r="3" spans="1:34" ht="24" x14ac:dyDescent="0.4">
      <c r="B3" s="27" t="s">
        <v>53</v>
      </c>
      <c r="C3" s="1"/>
      <c r="D3" s="26" t="s">
        <v>135</v>
      </c>
    </row>
    <row r="4" spans="1:34" x14ac:dyDescent="0.4">
      <c r="B4" s="3" t="s">
        <v>8</v>
      </c>
      <c r="C4" s="125" t="s">
        <v>81</v>
      </c>
      <c r="D4" s="4" t="s">
        <v>6</v>
      </c>
      <c r="E4" s="4" t="s">
        <v>11</v>
      </c>
      <c r="F4" s="4" t="s">
        <v>14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37</v>
      </c>
      <c r="AB4" s="4" t="s">
        <v>38</v>
      </c>
      <c r="AC4" s="4" t="s">
        <v>39</v>
      </c>
      <c r="AD4" s="4" t="s">
        <v>40</v>
      </c>
      <c r="AE4" s="4" t="s">
        <v>41</v>
      </c>
      <c r="AF4" s="4" t="s">
        <v>42</v>
      </c>
      <c r="AG4" s="4" t="s">
        <v>43</v>
      </c>
    </row>
    <row r="5" spans="1:34" ht="19.5" thickBot="1" x14ac:dyDescent="0.45">
      <c r="B5" s="3" t="s">
        <v>7</v>
      </c>
      <c r="C5" s="126"/>
      <c r="D5" s="13" t="s">
        <v>58</v>
      </c>
      <c r="E5" s="13" t="s">
        <v>10</v>
      </c>
      <c r="F5" s="13" t="s">
        <v>104</v>
      </c>
      <c r="G5" s="13" t="s">
        <v>105</v>
      </c>
      <c r="H5" s="13" t="s">
        <v>106</v>
      </c>
      <c r="I5" s="13" t="s">
        <v>100</v>
      </c>
      <c r="J5" s="13" t="s">
        <v>101</v>
      </c>
      <c r="K5" s="13" t="s">
        <v>102</v>
      </c>
      <c r="L5" s="59" t="s">
        <v>10</v>
      </c>
      <c r="M5" s="59" t="s">
        <v>13</v>
      </c>
      <c r="N5" s="59" t="s">
        <v>105</v>
      </c>
      <c r="O5" s="59" t="s">
        <v>106</v>
      </c>
      <c r="P5" s="59" t="s">
        <v>100</v>
      </c>
      <c r="Q5" s="59" t="s">
        <v>101</v>
      </c>
      <c r="R5" s="59" t="s">
        <v>102</v>
      </c>
      <c r="S5" s="59" t="s">
        <v>9</v>
      </c>
      <c r="T5" s="59" t="s">
        <v>12</v>
      </c>
      <c r="U5" s="59" t="s">
        <v>15</v>
      </c>
      <c r="V5" s="59" t="s">
        <v>44</v>
      </c>
      <c r="W5" s="59" t="s">
        <v>45</v>
      </c>
      <c r="X5" s="59" t="s">
        <v>46</v>
      </c>
      <c r="Y5" s="59" t="s">
        <v>47</v>
      </c>
      <c r="Z5" s="59" t="s">
        <v>9</v>
      </c>
      <c r="AA5" s="59" t="s">
        <v>12</v>
      </c>
      <c r="AB5" s="59" t="s">
        <v>15</v>
      </c>
      <c r="AC5" s="59" t="s">
        <v>44</v>
      </c>
      <c r="AD5" s="59" t="s">
        <v>45</v>
      </c>
      <c r="AE5" s="59" t="s">
        <v>46</v>
      </c>
      <c r="AF5" s="59" t="s">
        <v>47</v>
      </c>
      <c r="AG5" s="59" t="s">
        <v>9</v>
      </c>
    </row>
    <row r="6" spans="1:34" s="6" customFormat="1" ht="33" customHeight="1" thickTop="1" x14ac:dyDescent="0.4">
      <c r="A6" s="31">
        <v>1</v>
      </c>
      <c r="B6" s="2" t="s">
        <v>1</v>
      </c>
      <c r="C6" s="106" t="s">
        <v>48</v>
      </c>
      <c r="D6" s="108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109"/>
      <c r="AH6" s="65">
        <f>COUNTIF(D6:AG6,"○")</f>
        <v>0</v>
      </c>
    </row>
    <row r="7" spans="1:34" s="6" customFormat="1" ht="33" customHeight="1" x14ac:dyDescent="0.4">
      <c r="A7" s="31">
        <v>2</v>
      </c>
      <c r="B7" s="5" t="s">
        <v>2</v>
      </c>
      <c r="C7" s="105" t="s">
        <v>82</v>
      </c>
      <c r="D7" s="110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111"/>
      <c r="AH7" s="65">
        <f>COUNTIF(D7:AG7,"○")</f>
        <v>0</v>
      </c>
    </row>
    <row r="8" spans="1:34" s="6" customFormat="1" ht="33" customHeight="1" x14ac:dyDescent="0.4">
      <c r="A8" s="31">
        <v>3</v>
      </c>
      <c r="B8" s="2" t="s">
        <v>87</v>
      </c>
      <c r="C8" s="106" t="s">
        <v>48</v>
      </c>
      <c r="D8" s="112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13"/>
      <c r="AH8" s="65">
        <f t="shared" ref="AH8:AH12" si="0">COUNTIF(D8:AG8,"○")</f>
        <v>0</v>
      </c>
    </row>
    <row r="9" spans="1:34" s="6" customFormat="1" ht="33" customHeight="1" x14ac:dyDescent="0.4">
      <c r="A9" s="31">
        <v>4</v>
      </c>
      <c r="B9" s="5" t="s">
        <v>3</v>
      </c>
      <c r="C9" s="105"/>
      <c r="D9" s="110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111"/>
      <c r="AH9" s="65">
        <f t="shared" si="0"/>
        <v>0</v>
      </c>
    </row>
    <row r="10" spans="1:34" s="6" customFormat="1" ht="33" customHeight="1" x14ac:dyDescent="0.4">
      <c r="A10" s="31">
        <v>5</v>
      </c>
      <c r="B10" s="2" t="s">
        <v>88</v>
      </c>
      <c r="C10" s="106" t="s">
        <v>48</v>
      </c>
      <c r="D10" s="112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13"/>
      <c r="AH10" s="65">
        <f t="shared" si="0"/>
        <v>0</v>
      </c>
    </row>
    <row r="11" spans="1:34" s="6" customFormat="1" ht="33" customHeight="1" x14ac:dyDescent="0.4">
      <c r="A11" s="31">
        <v>6</v>
      </c>
      <c r="B11" s="5" t="s">
        <v>89</v>
      </c>
      <c r="C11" s="11"/>
      <c r="D11" s="110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111"/>
      <c r="AH11" s="65">
        <f t="shared" si="0"/>
        <v>0</v>
      </c>
    </row>
    <row r="12" spans="1:34" s="6" customFormat="1" ht="33" customHeight="1" x14ac:dyDescent="0.4">
      <c r="A12" s="31">
        <v>7</v>
      </c>
      <c r="B12" s="2" t="s">
        <v>4</v>
      </c>
      <c r="C12" s="10"/>
      <c r="D12" s="112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13"/>
      <c r="AH12" s="65">
        <f t="shared" si="0"/>
        <v>0</v>
      </c>
    </row>
    <row r="13" spans="1:34" s="6" customFormat="1" ht="33" customHeight="1" x14ac:dyDescent="0.4">
      <c r="A13" s="31">
        <v>8</v>
      </c>
      <c r="B13" s="5" t="s">
        <v>91</v>
      </c>
      <c r="C13" s="11">
        <v>60.2</v>
      </c>
      <c r="D13" s="54"/>
      <c r="E13" s="36"/>
      <c r="F13" s="40"/>
      <c r="G13" s="40"/>
      <c r="H13" s="36"/>
      <c r="I13" s="40"/>
      <c r="J13" s="40"/>
      <c r="K13" s="36"/>
      <c r="L13" s="40"/>
      <c r="M13" s="40"/>
      <c r="N13" s="36"/>
      <c r="O13" s="40"/>
      <c r="P13" s="40"/>
      <c r="Q13" s="36"/>
      <c r="R13" s="40"/>
      <c r="S13" s="40"/>
      <c r="T13" s="36"/>
      <c r="U13" s="40"/>
      <c r="V13" s="40"/>
      <c r="W13" s="36"/>
      <c r="X13" s="40"/>
      <c r="Y13" s="40"/>
      <c r="Z13" s="36"/>
      <c r="AA13" s="40"/>
      <c r="AB13" s="40"/>
      <c r="AC13" s="40"/>
      <c r="AD13" s="40"/>
      <c r="AE13" s="36"/>
      <c r="AF13" s="40"/>
      <c r="AG13" s="55"/>
      <c r="AH13" s="65">
        <f>COUNTA(D13:AG13)</f>
        <v>0</v>
      </c>
    </row>
    <row r="14" spans="1:34" s="6" customFormat="1" ht="33" customHeight="1" x14ac:dyDescent="0.4">
      <c r="A14" s="127">
        <v>9</v>
      </c>
      <c r="B14" s="2" t="s">
        <v>90</v>
      </c>
      <c r="C14" s="10">
        <v>110</v>
      </c>
      <c r="D14" s="52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53"/>
      <c r="AH14" s="65"/>
    </row>
    <row r="15" spans="1:34" s="6" customFormat="1" ht="33" customHeight="1" thickBot="1" x14ac:dyDescent="0.45">
      <c r="A15" s="128"/>
      <c r="B15" s="25" t="s">
        <v>93</v>
      </c>
      <c r="C15" s="11">
        <v>65</v>
      </c>
      <c r="D15" s="54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55"/>
      <c r="AH15" s="65">
        <f>COUNTIFS(D14:AG14,"&gt;=0",D14:AG14,"&lt;=1000",D15:AG15,"&gt;=0",D15:AG15,"&lt;=1000")</f>
        <v>0</v>
      </c>
    </row>
    <row r="16" spans="1:34" s="6" customFormat="1" ht="33" customHeight="1" thickTop="1" thickBot="1" x14ac:dyDescent="0.45">
      <c r="A16" s="33">
        <v>10</v>
      </c>
      <c r="B16" s="43" t="s">
        <v>95</v>
      </c>
      <c r="C16" s="23"/>
      <c r="D16" s="112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13"/>
      <c r="AH16" s="65">
        <f>COUNTIF(D16:AG16,"○")</f>
        <v>0</v>
      </c>
    </row>
    <row r="17" spans="2:34" s="6" customFormat="1" ht="90" customHeight="1" thickTop="1" thickBot="1" x14ac:dyDescent="0.45">
      <c r="B17" s="24" t="s">
        <v>92</v>
      </c>
      <c r="C17" s="12"/>
      <c r="D17" s="56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62" t="s">
        <v>59</v>
      </c>
    </row>
    <row r="18" spans="2:34" s="6" customFormat="1" ht="33" customHeight="1" thickTop="1" x14ac:dyDescent="0.4">
      <c r="B18" s="7" t="s">
        <v>5</v>
      </c>
      <c r="C18" s="14">
        <f>COUNTIFS(C6:C12,"〇")+COUNTIF(C16,"〇")+COUNTIFS(C6:C12,"○")+COUNTIF(C16,"○")+COUNTIFS(C6:C12,"◯")+COUNTIF(C16,"◯")+COUNTIFS(C13,"&gt;=0",C13,"&lt;=1000")+COUNTIFS(C14,"&gt;=0",C14,"&lt;=1000",C15,"&gt;=0",C15,"&lt;=1000")</f>
        <v>6</v>
      </c>
      <c r="D18" s="14">
        <f t="shared" ref="D18:AG18" si="1">COUNTIFS(D6:D12,"〇")+COUNTIF(D16,"〇")+COUNTIFS(D6:D12,"○")+COUNTIF(D16,"○")+COUNTIFS(D6:D12,"◯")+COUNTIF(D16,"◯")+COUNTIFS(D13,"&gt;=0",D13,"&lt;=1000")+COUNTIFS(D14,"&gt;=0",D14,"&lt;=1000",D15,"&gt;=0",D15,"&lt;=1000")</f>
        <v>0</v>
      </c>
      <c r="E18" s="14">
        <f t="shared" si="1"/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 t="shared" si="1"/>
        <v>0</v>
      </c>
      <c r="W18" s="14">
        <f t="shared" si="1"/>
        <v>0</v>
      </c>
      <c r="X18" s="14">
        <f t="shared" si="1"/>
        <v>0</v>
      </c>
      <c r="Y18" s="14">
        <f t="shared" si="1"/>
        <v>0</v>
      </c>
      <c r="Z18" s="14">
        <f t="shared" si="1"/>
        <v>0</v>
      </c>
      <c r="AA18" s="14">
        <f t="shared" si="1"/>
        <v>0</v>
      </c>
      <c r="AB18" s="14">
        <f t="shared" si="1"/>
        <v>0</v>
      </c>
      <c r="AC18" s="14">
        <f t="shared" si="1"/>
        <v>0</v>
      </c>
      <c r="AD18" s="14">
        <f t="shared" si="1"/>
        <v>0</v>
      </c>
      <c r="AE18" s="14">
        <f t="shared" si="1"/>
        <v>0</v>
      </c>
      <c r="AF18" s="14">
        <f t="shared" si="1"/>
        <v>0</v>
      </c>
      <c r="AG18" s="14">
        <f t="shared" si="1"/>
        <v>0</v>
      </c>
      <c r="AH18" s="9">
        <f>SUM(D18:AG18)</f>
        <v>0</v>
      </c>
    </row>
    <row r="21" spans="2:34" ht="24" x14ac:dyDescent="0.4">
      <c r="D21" s="26" t="s">
        <v>50</v>
      </c>
    </row>
  </sheetData>
  <sheetProtection algorithmName="SHA-512" hashValue="SUgO0mTCKU3cwNLz4HItIda3+K3m7495jltNRXU8LndHf5GhIDBhekj8JBTTz1tVKYcWEvAOpDS8Sf2K/KrEIA==" saltValue="vekX5SwKcSS3O8qU2ZvdNQ==" spinCount="100000" sheet="1" objects="1" scenarios="1"/>
  <protectedRanges>
    <protectedRange sqref="D6:AG17" name="範囲7"/>
    <protectedRange sqref="E13:AF15" name="範囲1_3"/>
    <protectedRange sqref="E13:AF15" name="範囲2_1_3"/>
    <protectedRange sqref="E6:AF12 E16:AF16" name="範囲1_2"/>
    <protectedRange sqref="E6:AF12 E16:AF16" name="範囲2_1_2"/>
    <protectedRange sqref="D17:AG17 D6:D16 AG6:AG16" name="範囲1_1_2"/>
    <protectedRange sqref="D17:AG17 B16 D6:D16 AG6:AG16" name="範囲2"/>
  </protectedRanges>
  <mergeCells count="2">
    <mergeCell ref="C4:C5"/>
    <mergeCell ref="A14:A15"/>
  </mergeCells>
  <phoneticPr fontId="1"/>
  <dataValidations count="2">
    <dataValidation type="list" allowBlank="1" showDropDown="1" showInputMessage="1" sqref="T13 E13 N13 H13 K13 Q13 W13 Z13 AE13">
      <formula1>"　,〇"</formula1>
    </dataValidation>
    <dataValidation type="list" allowBlank="1" showInputMessage="1" showErrorMessage="1" sqref="D6:AG12 D16:AG16">
      <formula1>"○,　"</formula1>
    </dataValidation>
  </dataValidations>
  <pageMargins left="0.7" right="0.7" top="0.75" bottom="0.75" header="0.3" footer="0.3"/>
  <pageSetup paperSize="8" scale="53" orientation="landscape" r:id="rId1"/>
  <ignoredErrors>
    <ignoredError sqref="AH13 AH1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21"/>
  <sheetViews>
    <sheetView zoomScale="70" zoomScaleNormal="70" workbookViewId="0">
      <selection activeCell="U24" sqref="U24"/>
    </sheetView>
  </sheetViews>
  <sheetFormatPr defaultRowHeight="18.75" x14ac:dyDescent="0.4"/>
  <cols>
    <col min="2" max="2" width="36.125" customWidth="1"/>
    <col min="3" max="3" width="9.625" customWidth="1"/>
    <col min="35" max="35" width="11" bestFit="1" customWidth="1"/>
  </cols>
  <sheetData>
    <row r="2" spans="1:35" ht="24" x14ac:dyDescent="0.4">
      <c r="B2" s="27" t="s">
        <v>143</v>
      </c>
      <c r="C2" s="1"/>
    </row>
    <row r="3" spans="1:35" ht="24" x14ac:dyDescent="0.4">
      <c r="B3" s="27" t="s">
        <v>60</v>
      </c>
      <c r="C3" s="1"/>
      <c r="D3" s="26" t="s">
        <v>137</v>
      </c>
    </row>
    <row r="4" spans="1:35" x14ac:dyDescent="0.4">
      <c r="B4" s="3" t="s">
        <v>8</v>
      </c>
      <c r="C4" s="125" t="s">
        <v>81</v>
      </c>
      <c r="D4" s="4" t="s">
        <v>6</v>
      </c>
      <c r="E4" s="4" t="s">
        <v>11</v>
      </c>
      <c r="F4" s="4" t="s">
        <v>14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37</v>
      </c>
      <c r="AB4" s="4" t="s">
        <v>38</v>
      </c>
      <c r="AC4" s="4" t="s">
        <v>39</v>
      </c>
      <c r="AD4" s="4" t="s">
        <v>40</v>
      </c>
      <c r="AE4" s="4" t="s">
        <v>41</v>
      </c>
      <c r="AF4" s="4" t="s">
        <v>42</v>
      </c>
      <c r="AG4" s="4" t="s">
        <v>43</v>
      </c>
      <c r="AH4" s="4" t="s">
        <v>54</v>
      </c>
    </row>
    <row r="5" spans="1:35" ht="19.5" thickBot="1" x14ac:dyDescent="0.45">
      <c r="B5" s="3" t="s">
        <v>7</v>
      </c>
      <c r="C5" s="126"/>
      <c r="D5" s="13" t="s">
        <v>13</v>
      </c>
      <c r="E5" s="13" t="s">
        <v>16</v>
      </c>
      <c r="F5" s="13" t="s">
        <v>106</v>
      </c>
      <c r="G5" s="13" t="s">
        <v>100</v>
      </c>
      <c r="H5" s="13" t="s">
        <v>101</v>
      </c>
      <c r="I5" s="13" t="s">
        <v>102</v>
      </c>
      <c r="J5" s="13" t="s">
        <v>103</v>
      </c>
      <c r="K5" s="59" t="s">
        <v>12</v>
      </c>
      <c r="L5" s="59" t="s">
        <v>15</v>
      </c>
      <c r="M5" s="59" t="s">
        <v>44</v>
      </c>
      <c r="N5" s="59" t="s">
        <v>45</v>
      </c>
      <c r="O5" s="59" t="s">
        <v>46</v>
      </c>
      <c r="P5" s="59" t="s">
        <v>47</v>
      </c>
      <c r="Q5" s="59" t="s">
        <v>9</v>
      </c>
      <c r="R5" s="59" t="s">
        <v>12</v>
      </c>
      <c r="S5" s="59" t="s">
        <v>15</v>
      </c>
      <c r="T5" s="59" t="s">
        <v>44</v>
      </c>
      <c r="U5" s="59" t="s">
        <v>45</v>
      </c>
      <c r="V5" s="59" t="s">
        <v>46</v>
      </c>
      <c r="W5" s="59" t="s">
        <v>47</v>
      </c>
      <c r="X5" s="59" t="s">
        <v>9</v>
      </c>
      <c r="Y5" s="59" t="s">
        <v>12</v>
      </c>
      <c r="Z5" s="59" t="s">
        <v>15</v>
      </c>
      <c r="AA5" s="59" t="s">
        <v>44</v>
      </c>
      <c r="AB5" s="59" t="s">
        <v>45</v>
      </c>
      <c r="AC5" s="59" t="s">
        <v>46</v>
      </c>
      <c r="AD5" s="59" t="s">
        <v>47</v>
      </c>
      <c r="AE5" s="59" t="s">
        <v>9</v>
      </c>
      <c r="AF5" s="59" t="s">
        <v>12</v>
      </c>
      <c r="AG5" s="59" t="s">
        <v>15</v>
      </c>
      <c r="AH5" s="59" t="s">
        <v>44</v>
      </c>
    </row>
    <row r="6" spans="1:35" s="6" customFormat="1" ht="33" customHeight="1" thickTop="1" x14ac:dyDescent="0.4">
      <c r="A6" s="31">
        <v>1</v>
      </c>
      <c r="B6" s="2" t="s">
        <v>1</v>
      </c>
      <c r="C6" s="106" t="s">
        <v>48</v>
      </c>
      <c r="D6" s="108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6"/>
      <c r="AI6" s="65">
        <f>COUNTIF(D6:AH6,"○")</f>
        <v>0</v>
      </c>
    </row>
    <row r="7" spans="1:35" s="6" customFormat="1" ht="33" customHeight="1" x14ac:dyDescent="0.4">
      <c r="A7" s="31">
        <v>2</v>
      </c>
      <c r="B7" s="5" t="s">
        <v>2</v>
      </c>
      <c r="C7" s="105" t="s">
        <v>82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9"/>
      <c r="AI7" s="65">
        <f>COUNTIF(D7:AH7,"○")</f>
        <v>0</v>
      </c>
    </row>
    <row r="8" spans="1:35" s="6" customFormat="1" ht="33" customHeight="1" x14ac:dyDescent="0.4">
      <c r="A8" s="31">
        <v>3</v>
      </c>
      <c r="B8" s="2" t="s">
        <v>87</v>
      </c>
      <c r="C8" s="106" t="s">
        <v>48</v>
      </c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I8" s="65">
        <f t="shared" ref="AI8:AI12" si="0">COUNTIF(D8:AH8,"○")</f>
        <v>0</v>
      </c>
    </row>
    <row r="9" spans="1:35" s="6" customFormat="1" ht="33" customHeight="1" x14ac:dyDescent="0.4">
      <c r="A9" s="31">
        <v>4</v>
      </c>
      <c r="B9" s="5" t="s">
        <v>3</v>
      </c>
      <c r="C9" s="105"/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9"/>
      <c r="AI9" s="65">
        <f t="shared" si="0"/>
        <v>0</v>
      </c>
    </row>
    <row r="10" spans="1:35" s="6" customFormat="1" ht="33" customHeight="1" x14ac:dyDescent="0.4">
      <c r="A10" s="31">
        <v>5</v>
      </c>
      <c r="B10" s="2" t="s">
        <v>88</v>
      </c>
      <c r="C10" s="106" t="s">
        <v>48</v>
      </c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2"/>
      <c r="AI10" s="65">
        <f t="shared" si="0"/>
        <v>0</v>
      </c>
    </row>
    <row r="11" spans="1:35" s="6" customFormat="1" ht="33" customHeight="1" x14ac:dyDescent="0.4">
      <c r="A11" s="31">
        <v>6</v>
      </c>
      <c r="B11" s="5" t="s">
        <v>89</v>
      </c>
      <c r="C11" s="105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 t="s">
        <v>116</v>
      </c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9"/>
      <c r="AI11" s="65">
        <f t="shared" si="0"/>
        <v>0</v>
      </c>
    </row>
    <row r="12" spans="1:35" s="6" customFormat="1" ht="33" customHeight="1" x14ac:dyDescent="0.4">
      <c r="A12" s="31">
        <v>7</v>
      </c>
      <c r="B12" s="2" t="s">
        <v>4</v>
      </c>
      <c r="C12" s="106"/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 t="s">
        <v>116</v>
      </c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2"/>
      <c r="AI12" s="65">
        <f t="shared" si="0"/>
        <v>0</v>
      </c>
    </row>
    <row r="13" spans="1:35" s="6" customFormat="1" ht="33" customHeight="1" x14ac:dyDescent="0.4">
      <c r="A13" s="31">
        <v>8</v>
      </c>
      <c r="B13" s="5" t="s">
        <v>91</v>
      </c>
      <c r="C13" s="11">
        <v>60.2</v>
      </c>
      <c r="D13" s="121"/>
      <c r="E13" s="98"/>
      <c r="F13" s="122"/>
      <c r="G13" s="122"/>
      <c r="H13" s="98"/>
      <c r="I13" s="122"/>
      <c r="J13" s="122"/>
      <c r="K13" s="98"/>
      <c r="L13" s="122"/>
      <c r="M13" s="122"/>
      <c r="N13" s="98"/>
      <c r="O13" s="122"/>
      <c r="P13" s="122"/>
      <c r="Q13" s="98"/>
      <c r="R13" s="122"/>
      <c r="S13" s="122"/>
      <c r="T13" s="98"/>
      <c r="U13" s="122"/>
      <c r="V13" s="122"/>
      <c r="W13" s="98"/>
      <c r="X13" s="122"/>
      <c r="Y13" s="122"/>
      <c r="Z13" s="98"/>
      <c r="AA13" s="122"/>
      <c r="AB13" s="122"/>
      <c r="AC13" s="122"/>
      <c r="AD13" s="122"/>
      <c r="AE13" s="98"/>
      <c r="AF13" s="122"/>
      <c r="AG13" s="98"/>
      <c r="AH13" s="123"/>
      <c r="AI13" s="65">
        <f>COUNTA(D13:AH13)</f>
        <v>0</v>
      </c>
    </row>
    <row r="14" spans="1:35" s="6" customFormat="1" ht="33" customHeight="1" x14ac:dyDescent="0.4">
      <c r="A14" s="127">
        <v>9</v>
      </c>
      <c r="B14" s="2" t="s">
        <v>90</v>
      </c>
      <c r="C14" s="10">
        <v>110</v>
      </c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2"/>
      <c r="AI14" s="65"/>
    </row>
    <row r="15" spans="1:35" s="6" customFormat="1" ht="33" customHeight="1" thickBot="1" x14ac:dyDescent="0.45">
      <c r="A15" s="128"/>
      <c r="B15" s="25" t="s">
        <v>93</v>
      </c>
      <c r="C15" s="11">
        <v>65</v>
      </c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3"/>
      <c r="AI15" s="65">
        <f>COUNTIFS(D14:AH14,"&gt;=0",D14:AH14,"&lt;=1000",D15:AH15,"&gt;=0",D15:AH15,"&lt;=1000")</f>
        <v>0</v>
      </c>
    </row>
    <row r="16" spans="1:35" s="6" customFormat="1" ht="33" customHeight="1" thickTop="1" thickBot="1" x14ac:dyDescent="0.45">
      <c r="A16" s="31">
        <v>10</v>
      </c>
      <c r="B16" s="43" t="s">
        <v>95</v>
      </c>
      <c r="C16" s="103"/>
      <c r="D16" s="100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2"/>
      <c r="AI16" s="65">
        <f>COUNTIF(D16:AH16,"○")</f>
        <v>0</v>
      </c>
    </row>
    <row r="17" spans="2:35" s="6" customFormat="1" ht="90" customHeight="1" thickTop="1" thickBot="1" x14ac:dyDescent="0.45">
      <c r="B17" s="24" t="s">
        <v>92</v>
      </c>
      <c r="C17" s="12"/>
      <c r="D17" s="12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5"/>
      <c r="AI17" s="62" t="s">
        <v>61</v>
      </c>
    </row>
    <row r="18" spans="2:35" s="6" customFormat="1" ht="33" customHeight="1" thickTop="1" x14ac:dyDescent="0.4">
      <c r="B18" s="7" t="s">
        <v>5</v>
      </c>
      <c r="C18" s="14">
        <f>COUNTIFS(C6:C12,"〇")+COUNTIF(C16,"〇")+COUNTIFS(C6:C12,"○")+COUNTIF(C16,"○")+COUNTIFS(C6:C12,"◯")+COUNTIF(C16,"◯")+COUNTIFS(C13,"&gt;=0",C13,"&lt;=1000")+COUNTIFS(C14,"&gt;=0",C14,"&lt;=1000",C15,"&gt;=0",C15,"&lt;=1000")</f>
        <v>6</v>
      </c>
      <c r="D18" s="14">
        <f t="shared" ref="D18:AH18" si="1">COUNTIFS(D6:D12,"〇")+COUNTIF(D16,"〇")+COUNTIFS(D6:D12,"○")+COUNTIF(D16,"○")+COUNTIFS(D6:D12,"◯")+COUNTIF(D16,"◯")+COUNTIFS(D13,"&gt;=0",D13,"&lt;=1000")+COUNTIFS(D14,"&gt;=0",D14,"&lt;=1000",D15,"&gt;=0",D15,"&lt;=1000")</f>
        <v>0</v>
      </c>
      <c r="E18" s="14">
        <f t="shared" si="1"/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 t="shared" si="1"/>
        <v>0</v>
      </c>
      <c r="W18" s="14">
        <f t="shared" si="1"/>
        <v>0</v>
      </c>
      <c r="X18" s="14">
        <f t="shared" si="1"/>
        <v>0</v>
      </c>
      <c r="Y18" s="14">
        <f t="shared" si="1"/>
        <v>0</v>
      </c>
      <c r="Z18" s="14">
        <f t="shared" si="1"/>
        <v>0</v>
      </c>
      <c r="AA18" s="14">
        <f t="shared" si="1"/>
        <v>0</v>
      </c>
      <c r="AB18" s="14">
        <f t="shared" si="1"/>
        <v>0</v>
      </c>
      <c r="AC18" s="14">
        <f t="shared" si="1"/>
        <v>0</v>
      </c>
      <c r="AD18" s="14">
        <f t="shared" si="1"/>
        <v>0</v>
      </c>
      <c r="AE18" s="14">
        <f t="shared" si="1"/>
        <v>0</v>
      </c>
      <c r="AF18" s="14">
        <f t="shared" si="1"/>
        <v>0</v>
      </c>
      <c r="AG18" s="14">
        <f t="shared" si="1"/>
        <v>0</v>
      </c>
      <c r="AH18" s="14">
        <f t="shared" si="1"/>
        <v>0</v>
      </c>
      <c r="AI18" s="9">
        <f>SUM(D18:AH18)</f>
        <v>0</v>
      </c>
    </row>
    <row r="21" spans="2:35" ht="24" x14ac:dyDescent="0.4">
      <c r="D21" s="26" t="s">
        <v>50</v>
      </c>
    </row>
  </sheetData>
  <sheetProtection algorithmName="SHA-512" hashValue="DPx9IuVepO2Oqvw7Wro0PF3uQrBy5vb2uAzHqII6u1PCAWrdDsnypVPsQcUhUyT7yd2jkuVEGV4JYs5KnMtTPg==" saltValue="UUx62Nc456zOF69XLVHBUA==" spinCount="100000" sheet="1" objects="1" scenarios="1"/>
  <protectedRanges>
    <protectedRange sqref="D6:AH17" name="範囲9"/>
    <protectedRange sqref="D6:AH17" name="範囲7"/>
    <protectedRange sqref="E13:AG15" name="範囲1"/>
    <protectedRange sqref="E13:AG15" name="範囲2_1"/>
    <protectedRange sqref="E6:AG12 E16:AG16" name="範囲1_2"/>
    <protectedRange sqref="E6:AG12 E16:AG16" name="範囲2_1_1"/>
    <protectedRange sqref="D17:AH17 B16 D6:D16 AH6:AH16" name="範囲2"/>
    <protectedRange sqref="D17:AH17 D6:D16 AH6:AH16" name="範囲1_1"/>
    <protectedRange sqref="D6:AH17" name="範囲8"/>
  </protectedRanges>
  <mergeCells count="2">
    <mergeCell ref="C4:C5"/>
    <mergeCell ref="A14:A15"/>
  </mergeCells>
  <phoneticPr fontId="1"/>
  <dataValidations count="2">
    <dataValidation type="list" allowBlank="1" showDropDown="1" showInputMessage="1" sqref="T13 E13 N13 H13 K13 Q13 W13 Z13 AE13 AG13">
      <formula1>"　,〇"</formula1>
    </dataValidation>
    <dataValidation type="list" allowBlank="1" showInputMessage="1" showErrorMessage="1" sqref="D6:AH12 D16:AH16">
      <formula1>"○,　"</formula1>
    </dataValidation>
  </dataValidations>
  <pageMargins left="0.7" right="0.7" top="0.75" bottom="0.75" header="0.3" footer="0.3"/>
  <pageSetup paperSize="8" scale="51" orientation="landscape" r:id="rId1"/>
  <ignoredErrors>
    <ignoredError sqref="AI1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21"/>
  <sheetViews>
    <sheetView zoomScale="70" zoomScaleNormal="70" workbookViewId="0">
      <selection activeCell="AG21" sqref="AG21"/>
    </sheetView>
  </sheetViews>
  <sheetFormatPr defaultRowHeight="18.75" x14ac:dyDescent="0.4"/>
  <cols>
    <col min="2" max="2" width="36.125" customWidth="1"/>
    <col min="3" max="3" width="9.625" customWidth="1"/>
    <col min="35" max="35" width="11" bestFit="1" customWidth="1"/>
  </cols>
  <sheetData>
    <row r="2" spans="1:35" ht="24" x14ac:dyDescent="0.4">
      <c r="B2" s="27" t="s">
        <v>143</v>
      </c>
      <c r="C2" s="1"/>
    </row>
    <row r="3" spans="1:35" ht="24" x14ac:dyDescent="0.4">
      <c r="B3" s="27" t="s">
        <v>62</v>
      </c>
      <c r="C3" s="1"/>
      <c r="D3" s="26" t="s">
        <v>133</v>
      </c>
    </row>
    <row r="4" spans="1:35" x14ac:dyDescent="0.4">
      <c r="B4" s="3" t="s">
        <v>8</v>
      </c>
      <c r="C4" s="125" t="s">
        <v>81</v>
      </c>
      <c r="D4" s="4" t="s">
        <v>6</v>
      </c>
      <c r="E4" s="4" t="s">
        <v>11</v>
      </c>
      <c r="F4" s="4" t="s">
        <v>14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37</v>
      </c>
      <c r="AB4" s="4" t="s">
        <v>38</v>
      </c>
      <c r="AC4" s="4" t="s">
        <v>39</v>
      </c>
      <c r="AD4" s="4" t="s">
        <v>40</v>
      </c>
      <c r="AE4" s="4" t="s">
        <v>41</v>
      </c>
      <c r="AF4" s="4" t="s">
        <v>42</v>
      </c>
      <c r="AG4" s="4" t="s">
        <v>43</v>
      </c>
      <c r="AH4" s="4" t="s">
        <v>54</v>
      </c>
    </row>
    <row r="5" spans="1:35" ht="19.5" thickBot="1" x14ac:dyDescent="0.45">
      <c r="B5" s="3" t="s">
        <v>7</v>
      </c>
      <c r="C5" s="126"/>
      <c r="D5" s="13" t="s">
        <v>55</v>
      </c>
      <c r="E5" s="13" t="s">
        <v>57</v>
      </c>
      <c r="F5" s="13" t="s">
        <v>102</v>
      </c>
      <c r="G5" s="13" t="s">
        <v>103</v>
      </c>
      <c r="H5" s="13" t="s">
        <v>104</v>
      </c>
      <c r="I5" s="13" t="s">
        <v>105</v>
      </c>
      <c r="J5" s="13" t="s">
        <v>106</v>
      </c>
      <c r="K5" s="59" t="s">
        <v>45</v>
      </c>
      <c r="L5" s="59" t="s">
        <v>46</v>
      </c>
      <c r="M5" s="59" t="s">
        <v>47</v>
      </c>
      <c r="N5" s="59" t="s">
        <v>9</v>
      </c>
      <c r="O5" s="59" t="s">
        <v>12</v>
      </c>
      <c r="P5" s="59" t="s">
        <v>15</v>
      </c>
      <c r="Q5" s="59" t="s">
        <v>44</v>
      </c>
      <c r="R5" s="59" t="s">
        <v>45</v>
      </c>
      <c r="S5" s="59" t="s">
        <v>46</v>
      </c>
      <c r="T5" s="59" t="s">
        <v>47</v>
      </c>
      <c r="U5" s="59" t="s">
        <v>9</v>
      </c>
      <c r="V5" s="59" t="s">
        <v>12</v>
      </c>
      <c r="W5" s="59" t="s">
        <v>15</v>
      </c>
      <c r="X5" s="59" t="s">
        <v>44</v>
      </c>
      <c r="Y5" s="59" t="s">
        <v>45</v>
      </c>
      <c r="Z5" s="59" t="s">
        <v>46</v>
      </c>
      <c r="AA5" s="59" t="s">
        <v>47</v>
      </c>
      <c r="AB5" s="59" t="s">
        <v>9</v>
      </c>
      <c r="AC5" s="59" t="s">
        <v>12</v>
      </c>
      <c r="AD5" s="59" t="s">
        <v>15</v>
      </c>
      <c r="AE5" s="59" t="s">
        <v>44</v>
      </c>
      <c r="AF5" s="59" t="s">
        <v>45</v>
      </c>
      <c r="AG5" s="59" t="s">
        <v>46</v>
      </c>
      <c r="AH5" s="59" t="s">
        <v>47</v>
      </c>
    </row>
    <row r="6" spans="1:35" s="6" customFormat="1" ht="33" customHeight="1" thickTop="1" x14ac:dyDescent="0.4">
      <c r="A6" s="31">
        <v>1</v>
      </c>
      <c r="B6" s="2" t="s">
        <v>1</v>
      </c>
      <c r="C6" s="106" t="s">
        <v>48</v>
      </c>
      <c r="D6" s="108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6"/>
      <c r="AI6" s="65">
        <f>COUNTIF(D6:AH6,"○")</f>
        <v>0</v>
      </c>
    </row>
    <row r="7" spans="1:35" s="6" customFormat="1" ht="33" customHeight="1" x14ac:dyDescent="0.4">
      <c r="A7" s="31">
        <v>2</v>
      </c>
      <c r="B7" s="5" t="s">
        <v>2</v>
      </c>
      <c r="C7" s="105" t="s">
        <v>82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9"/>
      <c r="AI7" s="65">
        <f>COUNTIF(D7:AH7,"○")</f>
        <v>0</v>
      </c>
    </row>
    <row r="8" spans="1:35" s="6" customFormat="1" ht="33" customHeight="1" x14ac:dyDescent="0.4">
      <c r="A8" s="31">
        <v>3</v>
      </c>
      <c r="B8" s="2" t="s">
        <v>87</v>
      </c>
      <c r="C8" s="106" t="s">
        <v>48</v>
      </c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I8" s="65">
        <f t="shared" ref="AI8:AI12" si="0">COUNTIF(D8:AH8,"○")</f>
        <v>0</v>
      </c>
    </row>
    <row r="9" spans="1:35" s="6" customFormat="1" ht="33" customHeight="1" x14ac:dyDescent="0.4">
      <c r="A9" s="31">
        <v>4</v>
      </c>
      <c r="B9" s="5" t="s">
        <v>3</v>
      </c>
      <c r="C9" s="105"/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9"/>
      <c r="AI9" s="65">
        <f t="shared" si="0"/>
        <v>0</v>
      </c>
    </row>
    <row r="10" spans="1:35" s="6" customFormat="1" ht="33" customHeight="1" x14ac:dyDescent="0.4">
      <c r="A10" s="31">
        <v>5</v>
      </c>
      <c r="B10" s="2" t="s">
        <v>88</v>
      </c>
      <c r="C10" s="106" t="s">
        <v>48</v>
      </c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2"/>
      <c r="AI10" s="65">
        <f t="shared" si="0"/>
        <v>0</v>
      </c>
    </row>
    <row r="11" spans="1:35" s="6" customFormat="1" ht="33" customHeight="1" x14ac:dyDescent="0.4">
      <c r="A11" s="31">
        <v>6</v>
      </c>
      <c r="B11" s="5" t="s">
        <v>89</v>
      </c>
      <c r="C11" s="105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9"/>
      <c r="AI11" s="65">
        <f t="shared" si="0"/>
        <v>0</v>
      </c>
    </row>
    <row r="12" spans="1:35" s="6" customFormat="1" ht="33" customHeight="1" x14ac:dyDescent="0.4">
      <c r="A12" s="31">
        <v>7</v>
      </c>
      <c r="B12" s="2" t="s">
        <v>4</v>
      </c>
      <c r="C12" s="106"/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2"/>
      <c r="AI12" s="65">
        <f t="shared" si="0"/>
        <v>0</v>
      </c>
    </row>
    <row r="13" spans="1:35" s="6" customFormat="1" ht="33" customHeight="1" x14ac:dyDescent="0.4">
      <c r="A13" s="31">
        <v>8</v>
      </c>
      <c r="B13" s="5" t="s">
        <v>91</v>
      </c>
      <c r="C13" s="11">
        <v>60.2</v>
      </c>
      <c r="D13" s="39"/>
      <c r="E13" s="36"/>
      <c r="F13" s="40"/>
      <c r="G13" s="40"/>
      <c r="H13" s="36"/>
      <c r="I13" s="40"/>
      <c r="J13" s="40"/>
      <c r="K13" s="36"/>
      <c r="L13" s="40"/>
      <c r="M13" s="40"/>
      <c r="N13" s="36"/>
      <c r="O13" s="40"/>
      <c r="P13" s="40"/>
      <c r="Q13" s="36"/>
      <c r="R13" s="40"/>
      <c r="S13" s="40"/>
      <c r="T13" s="36"/>
      <c r="U13" s="40"/>
      <c r="V13" s="40"/>
      <c r="W13" s="36"/>
      <c r="X13" s="40"/>
      <c r="Y13" s="40"/>
      <c r="Z13" s="36"/>
      <c r="AA13" s="40"/>
      <c r="AB13" s="40"/>
      <c r="AC13" s="40"/>
      <c r="AD13" s="40"/>
      <c r="AE13" s="36"/>
      <c r="AF13" s="40"/>
      <c r="AG13" s="36"/>
      <c r="AH13" s="46"/>
      <c r="AI13" s="65">
        <f>COUNTA(D13:AH13)</f>
        <v>0</v>
      </c>
    </row>
    <row r="14" spans="1:35" s="6" customFormat="1" ht="33" customHeight="1" x14ac:dyDescent="0.4">
      <c r="A14" s="127">
        <v>9</v>
      </c>
      <c r="B14" s="2" t="s">
        <v>90</v>
      </c>
      <c r="C14" s="10">
        <v>110</v>
      </c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45"/>
      <c r="AI14" s="65"/>
    </row>
    <row r="15" spans="1:35" s="6" customFormat="1" ht="33" customHeight="1" thickBot="1" x14ac:dyDescent="0.45">
      <c r="A15" s="128"/>
      <c r="B15" s="25" t="s">
        <v>93</v>
      </c>
      <c r="C15" s="11">
        <v>65</v>
      </c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6"/>
      <c r="AI15" s="65">
        <f>COUNTIFS(D14:AH14,"&gt;=0",D14:AH14,"&lt;=1000",D15:AH15,"&gt;=0",D15:AH15,"&lt;=1000")</f>
        <v>0</v>
      </c>
    </row>
    <row r="16" spans="1:35" s="6" customFormat="1" ht="33" customHeight="1" thickTop="1" thickBot="1" x14ac:dyDescent="0.45">
      <c r="A16" s="33">
        <v>10</v>
      </c>
      <c r="B16" s="43" t="s">
        <v>95</v>
      </c>
      <c r="C16" s="103"/>
      <c r="D16" s="100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2"/>
      <c r="AI16" s="65">
        <f>COUNTIF(D16:AH16,"○")</f>
        <v>0</v>
      </c>
    </row>
    <row r="17" spans="2:35" s="6" customFormat="1" ht="90" customHeight="1" thickTop="1" thickBot="1" x14ac:dyDescent="0.45">
      <c r="B17" s="24" t="s">
        <v>92</v>
      </c>
      <c r="C17" s="12"/>
      <c r="D17" s="41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5"/>
      <c r="AI17" s="62" t="s">
        <v>63</v>
      </c>
    </row>
    <row r="18" spans="2:35" s="6" customFormat="1" ht="33" customHeight="1" thickTop="1" x14ac:dyDescent="0.4">
      <c r="B18" s="7" t="s">
        <v>5</v>
      </c>
      <c r="C18" s="14">
        <f>COUNTIFS(C6:C12,"〇")+COUNTIF(C16,"〇")+COUNTIFS(C6:C12,"○")+COUNTIF(C16,"○")+COUNTIFS(C6:C12,"◯")+COUNTIF(C16,"◯")+COUNTIFS(C13,"&gt;=0",C13,"&lt;=1000")+COUNTIFS(C14,"&gt;=0",C14,"&lt;=1000",C15,"&gt;=0",C15,"&lt;=1000")</f>
        <v>6</v>
      </c>
      <c r="D18" s="14">
        <f t="shared" ref="D18:AH18" si="1">COUNTIFS(D6:D12,"〇")+COUNTIF(D16,"〇")+COUNTIFS(D6:D12,"○")+COUNTIF(D16,"○")+COUNTIFS(D6:D12,"◯")+COUNTIF(D16,"◯")+COUNTIFS(D13,"&gt;=0",D13,"&lt;=1000")+COUNTIFS(D14,"&gt;=0",D14,"&lt;=1000",D15,"&gt;=0",D15,"&lt;=1000")</f>
        <v>0</v>
      </c>
      <c r="E18" s="14">
        <f t="shared" si="1"/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 t="shared" si="1"/>
        <v>0</v>
      </c>
      <c r="W18" s="14">
        <f t="shared" si="1"/>
        <v>0</v>
      </c>
      <c r="X18" s="14">
        <f t="shared" si="1"/>
        <v>0</v>
      </c>
      <c r="Y18" s="14">
        <f t="shared" si="1"/>
        <v>0</v>
      </c>
      <c r="Z18" s="14">
        <f t="shared" si="1"/>
        <v>0</v>
      </c>
      <c r="AA18" s="14">
        <f t="shared" si="1"/>
        <v>0</v>
      </c>
      <c r="AB18" s="14">
        <f t="shared" si="1"/>
        <v>0</v>
      </c>
      <c r="AC18" s="14">
        <f t="shared" si="1"/>
        <v>0</v>
      </c>
      <c r="AD18" s="14">
        <f t="shared" si="1"/>
        <v>0</v>
      </c>
      <c r="AE18" s="14">
        <f t="shared" si="1"/>
        <v>0</v>
      </c>
      <c r="AF18" s="14">
        <f t="shared" si="1"/>
        <v>0</v>
      </c>
      <c r="AG18" s="14">
        <f t="shared" si="1"/>
        <v>0</v>
      </c>
      <c r="AH18" s="14">
        <f t="shared" si="1"/>
        <v>0</v>
      </c>
      <c r="AI18" s="9">
        <f>SUM(D18:AH18)</f>
        <v>0</v>
      </c>
    </row>
    <row r="21" spans="2:35" ht="24" x14ac:dyDescent="0.4">
      <c r="D21" s="26" t="s">
        <v>50</v>
      </c>
    </row>
  </sheetData>
  <sheetProtection algorithmName="SHA-512" hashValue="cc4mJkPf0XE86Qhz0c96I/Zxd5c0Z1DbuKtX/g3jWIT/SqYTbHI125LW9JBdgHU83mUIb3SyC76AA4ZuftelmQ==" saltValue="E71igLuOfrVDPdUNJF9lUg==" spinCount="100000" sheet="1" objects="1" scenarios="1"/>
  <protectedRanges>
    <protectedRange sqref="D6:AH17" name="範囲10"/>
    <protectedRange sqref="D17:AH17 B16 AH6:AH16" name="範囲2"/>
    <protectedRange sqref="D17:AH17 AH6:AH16" name="範囲1_1"/>
    <protectedRange sqref="E6:AG12 E16:AG16" name="範囲2_1"/>
    <protectedRange sqref="E6:AG12 E16:AG16" name="範囲1"/>
    <protectedRange sqref="D6:D16" name="範囲1_1_1"/>
    <protectedRange sqref="D6:D16" name="範囲2_2"/>
    <protectedRange sqref="E13:AG15" name="範囲2_1_1"/>
    <protectedRange sqref="E13:AG15" name="範囲1_2"/>
    <protectedRange sqref="D6:AH17" name="範囲9"/>
  </protectedRanges>
  <mergeCells count="2">
    <mergeCell ref="C4:C5"/>
    <mergeCell ref="A14:A15"/>
  </mergeCells>
  <phoneticPr fontId="1"/>
  <dataValidations count="2">
    <dataValidation type="list" allowBlank="1" showDropDown="1" showInputMessage="1" sqref="T13 E13 N13 H13 K13 Q13 W13 Z13 AE13 AG13">
      <formula1>"　,〇"</formula1>
    </dataValidation>
    <dataValidation type="list" allowBlank="1" showInputMessage="1" showErrorMessage="1" sqref="D6:AH12 D16:AH16">
      <formula1>"○,　"</formula1>
    </dataValidation>
  </dataValidations>
  <pageMargins left="0.7" right="0.7" top="0.75" bottom="0.75" header="0.3" footer="0.3"/>
  <pageSetup paperSize="8" scale="51" orientation="landscape" r:id="rId1"/>
  <ignoredErrors>
    <ignoredError sqref="AI13 AI1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9"/>
  <sheetViews>
    <sheetView zoomScale="80" zoomScaleNormal="80" workbookViewId="0">
      <selection activeCell="H17" sqref="H17"/>
    </sheetView>
  </sheetViews>
  <sheetFormatPr defaultRowHeight="18.75" x14ac:dyDescent="0.4"/>
  <cols>
    <col min="2" max="2" width="14.625" customWidth="1"/>
    <col min="3" max="3" width="25.625" customWidth="1"/>
    <col min="4" max="4" width="17.625" customWidth="1"/>
    <col min="5" max="5" width="27.5" customWidth="1"/>
    <col min="6" max="7" width="17.625" customWidth="1"/>
    <col min="8" max="8" width="22.875" customWidth="1"/>
    <col min="9" max="9" width="17.75" customWidth="1"/>
    <col min="10" max="14" width="17.625" customWidth="1"/>
  </cols>
  <sheetData>
    <row r="2" spans="2:14" ht="24" x14ac:dyDescent="0.4">
      <c r="B2" s="27" t="s">
        <v>144</v>
      </c>
      <c r="D2" s="26" t="s">
        <v>99</v>
      </c>
    </row>
    <row r="3" spans="2:14" s="63" customFormat="1" ht="37.5" customHeight="1" x14ac:dyDescent="0.4">
      <c r="B3" s="68"/>
      <c r="C3" s="4" t="s">
        <v>112</v>
      </c>
      <c r="D3" s="4" t="s">
        <v>2</v>
      </c>
      <c r="E3" s="69" t="s">
        <v>117</v>
      </c>
      <c r="F3" s="4" t="s">
        <v>3</v>
      </c>
      <c r="G3" s="4" t="s">
        <v>88</v>
      </c>
      <c r="H3" s="69" t="s">
        <v>118</v>
      </c>
      <c r="I3" s="4" t="s">
        <v>4</v>
      </c>
      <c r="J3" s="4" t="s">
        <v>113</v>
      </c>
      <c r="K3" s="4" t="s">
        <v>114</v>
      </c>
      <c r="L3" s="4" t="s">
        <v>115</v>
      </c>
      <c r="M3" s="70" t="s">
        <v>119</v>
      </c>
    </row>
    <row r="4" spans="2:14" s="63" customFormat="1" ht="30" customHeight="1" x14ac:dyDescent="0.4">
      <c r="B4" s="4" t="s">
        <v>0</v>
      </c>
      <c r="C4" s="78">
        <f>'4月'!AH6</f>
        <v>0</v>
      </c>
      <c r="D4" s="78">
        <f>'4月'!AH7</f>
        <v>0</v>
      </c>
      <c r="E4" s="78">
        <f>'4月'!AH8</f>
        <v>0</v>
      </c>
      <c r="F4" s="78">
        <f>'4月'!AH9</f>
        <v>0</v>
      </c>
      <c r="G4" s="78">
        <f>'4月'!AH10</f>
        <v>0</v>
      </c>
      <c r="H4" s="78">
        <f>'4月'!AH11</f>
        <v>0</v>
      </c>
      <c r="I4" s="78">
        <f>'4月'!AH12</f>
        <v>0</v>
      </c>
      <c r="J4" s="78">
        <f>'4月'!AH13</f>
        <v>0</v>
      </c>
      <c r="K4" s="78">
        <f>'4月'!AH15</f>
        <v>0</v>
      </c>
      <c r="L4" s="78">
        <f>'4月'!AH16</f>
        <v>0</v>
      </c>
      <c r="M4" s="70">
        <f>SUM(C4:L4)</f>
        <v>0</v>
      </c>
    </row>
    <row r="5" spans="2:14" s="63" customFormat="1" ht="30" customHeight="1" x14ac:dyDescent="0.4">
      <c r="B5" s="4" t="s">
        <v>72</v>
      </c>
      <c r="C5" s="78">
        <f>'5月'!AI6</f>
        <v>0</v>
      </c>
      <c r="D5" s="78">
        <f>'5月'!AI7</f>
        <v>0</v>
      </c>
      <c r="E5" s="78">
        <f>'5月'!AI8</f>
        <v>0</v>
      </c>
      <c r="F5" s="78">
        <f>'5月'!AI9</f>
        <v>0</v>
      </c>
      <c r="G5" s="78">
        <f>'5月'!AI10</f>
        <v>0</v>
      </c>
      <c r="H5" s="78">
        <f>'5月'!AI11</f>
        <v>0</v>
      </c>
      <c r="I5" s="78">
        <f>'5月'!AI12</f>
        <v>0</v>
      </c>
      <c r="J5" s="78">
        <f>'5月'!AI13</f>
        <v>0</v>
      </c>
      <c r="K5" s="78">
        <f>'5月'!AI15</f>
        <v>0</v>
      </c>
      <c r="L5" s="78">
        <f>'5月'!AI16</f>
        <v>0</v>
      </c>
      <c r="M5" s="70">
        <f>SUM(C5:L5)</f>
        <v>0</v>
      </c>
    </row>
    <row r="6" spans="2:14" s="63" customFormat="1" ht="30" customHeight="1" x14ac:dyDescent="0.4">
      <c r="B6" s="4" t="s">
        <v>73</v>
      </c>
      <c r="C6" s="78">
        <f>'6月'!AH6</f>
        <v>0</v>
      </c>
      <c r="D6" s="78">
        <f>'6月'!AH7</f>
        <v>0</v>
      </c>
      <c r="E6" s="78">
        <f>'6月'!AH8</f>
        <v>0</v>
      </c>
      <c r="F6" s="78">
        <f>'6月'!AH9</f>
        <v>0</v>
      </c>
      <c r="G6" s="78">
        <f>'6月'!AH10</f>
        <v>0</v>
      </c>
      <c r="H6" s="78">
        <f>'6月'!AH11</f>
        <v>0</v>
      </c>
      <c r="I6" s="78">
        <f>'6月'!AH12</f>
        <v>0</v>
      </c>
      <c r="J6" s="78">
        <f>'6月'!AH13</f>
        <v>0</v>
      </c>
      <c r="K6" s="120">
        <f>'6月'!AH15</f>
        <v>0</v>
      </c>
      <c r="L6" s="78">
        <f>'6月'!AH16</f>
        <v>0</v>
      </c>
      <c r="M6" s="70">
        <f>SUM(C6:L6)</f>
        <v>0</v>
      </c>
    </row>
    <row r="7" spans="2:14" s="63" customFormat="1" ht="30" customHeight="1" x14ac:dyDescent="0.4">
      <c r="B7" s="4" t="s">
        <v>74</v>
      </c>
      <c r="C7" s="78">
        <f>'7月'!AI6</f>
        <v>0</v>
      </c>
      <c r="D7" s="78">
        <f>'7月'!AI7</f>
        <v>0</v>
      </c>
      <c r="E7" s="78">
        <f>'7月'!AI8</f>
        <v>0</v>
      </c>
      <c r="F7" s="78">
        <f>'7月'!AI9</f>
        <v>0</v>
      </c>
      <c r="G7" s="78">
        <f>'7月'!AI10</f>
        <v>0</v>
      </c>
      <c r="H7" s="78">
        <f>'7月'!AI11</f>
        <v>0</v>
      </c>
      <c r="I7" s="78">
        <f>'7月'!AI12</f>
        <v>0</v>
      </c>
      <c r="J7" s="78">
        <f>'7月'!AI13</f>
        <v>0</v>
      </c>
      <c r="K7" s="120">
        <f>'7月'!AI15</f>
        <v>0</v>
      </c>
      <c r="L7" s="78">
        <f>'7月'!AI16</f>
        <v>0</v>
      </c>
      <c r="M7" s="70">
        <f t="shared" ref="M7:M8" si="0">SUM(C7:L7)</f>
        <v>0</v>
      </c>
    </row>
    <row r="8" spans="2:14" s="63" customFormat="1" ht="30" customHeight="1" x14ac:dyDescent="0.4">
      <c r="B8" s="4" t="s">
        <v>75</v>
      </c>
      <c r="C8" s="78">
        <f>'8月'!AI6</f>
        <v>0</v>
      </c>
      <c r="D8" s="78">
        <f>'8月'!AI7</f>
        <v>0</v>
      </c>
      <c r="E8" s="78">
        <f>'8月'!AI8</f>
        <v>0</v>
      </c>
      <c r="F8" s="78">
        <f>'8月'!AI9</f>
        <v>0</v>
      </c>
      <c r="G8" s="78">
        <f>'8月'!AI10</f>
        <v>0</v>
      </c>
      <c r="H8" s="78">
        <f>'8月'!AI11</f>
        <v>0</v>
      </c>
      <c r="I8" s="78">
        <f>'8月'!AI12</f>
        <v>0</v>
      </c>
      <c r="J8" s="78">
        <f>'8月'!AI13</f>
        <v>0</v>
      </c>
      <c r="K8" s="120">
        <f>'8月'!AI15</f>
        <v>0</v>
      </c>
      <c r="L8" s="78">
        <f>'8月'!AI16</f>
        <v>0</v>
      </c>
      <c r="M8" s="70">
        <f t="shared" si="0"/>
        <v>0</v>
      </c>
    </row>
    <row r="9" spans="2:14" s="63" customFormat="1" ht="30" customHeight="1" x14ac:dyDescent="0.4">
      <c r="B9" s="70" t="s">
        <v>80</v>
      </c>
      <c r="C9" s="70">
        <f>SUM(C4:C8)</f>
        <v>0</v>
      </c>
      <c r="D9" s="70">
        <f>SUM(D4:D8)</f>
        <v>0</v>
      </c>
      <c r="E9" s="70">
        <f>SUM(E4:E8)</f>
        <v>0</v>
      </c>
      <c r="F9" s="70">
        <f t="shared" ref="F9:L9" si="1">SUM(F4:F8)</f>
        <v>0</v>
      </c>
      <c r="G9" s="70">
        <f t="shared" si="1"/>
        <v>0</v>
      </c>
      <c r="H9" s="70">
        <f t="shared" si="1"/>
        <v>0</v>
      </c>
      <c r="I9" s="70">
        <f t="shared" si="1"/>
        <v>0</v>
      </c>
      <c r="J9" s="70">
        <f t="shared" si="1"/>
        <v>0</v>
      </c>
      <c r="K9" s="70">
        <f t="shared" si="1"/>
        <v>0</v>
      </c>
      <c r="L9" s="70">
        <f t="shared" si="1"/>
        <v>0</v>
      </c>
      <c r="M9" s="70">
        <f>SUM(C9:L9)</f>
        <v>0</v>
      </c>
    </row>
    <row r="10" spans="2:14" ht="19.5" thickBot="1" x14ac:dyDescent="0.45">
      <c r="C10" s="60"/>
      <c r="I10" s="18"/>
    </row>
    <row r="11" spans="2:14" ht="21" thickTop="1" thickBot="1" x14ac:dyDescent="0.45">
      <c r="B11" s="19" t="s">
        <v>84</v>
      </c>
      <c r="C11" s="20"/>
      <c r="D11" s="35" t="s">
        <v>96</v>
      </c>
    </row>
    <row r="12" spans="2:14" ht="29.25" customHeight="1" thickTop="1" thickBot="1" x14ac:dyDescent="0.45">
      <c r="E12" s="18"/>
      <c r="M12" s="75" t="s">
        <v>85</v>
      </c>
      <c r="N12" s="1"/>
    </row>
    <row r="13" spans="2:14" ht="27.75" customHeight="1" thickBot="1" x14ac:dyDescent="0.55000000000000004">
      <c r="E13" s="27" t="s">
        <v>83</v>
      </c>
      <c r="M13" s="76">
        <f>ROUNDDOWN(M9+C11+F19,0)</f>
        <v>0</v>
      </c>
      <c r="N13" s="77" t="s">
        <v>86</v>
      </c>
    </row>
    <row r="14" spans="2:14" ht="54" customHeight="1" thickTop="1" x14ac:dyDescent="0.4">
      <c r="E14" s="71" t="s">
        <v>94</v>
      </c>
      <c r="F14" s="87"/>
    </row>
    <row r="15" spans="2:14" ht="54" customHeight="1" x14ac:dyDescent="0.4">
      <c r="E15" s="71" t="s">
        <v>120</v>
      </c>
      <c r="F15" s="88"/>
      <c r="H15" s="27"/>
    </row>
    <row r="16" spans="2:14" ht="54" customHeight="1" x14ac:dyDescent="0.4">
      <c r="E16" s="71" t="s">
        <v>122</v>
      </c>
      <c r="F16" s="88"/>
    </row>
    <row r="17" spans="5:11" ht="54" customHeight="1" thickBot="1" x14ac:dyDescent="0.45">
      <c r="E17" s="72" t="s">
        <v>121</v>
      </c>
      <c r="F17" s="89"/>
      <c r="H17" s="86"/>
    </row>
    <row r="18" spans="5:11" ht="54" customHeight="1" thickTop="1" x14ac:dyDescent="0.4">
      <c r="E18" s="69" t="s">
        <v>124</v>
      </c>
      <c r="F18" s="90">
        <f>ROUNDDOWN(F17/20,0)</f>
        <v>0</v>
      </c>
      <c r="G18" s="129" t="s">
        <v>98</v>
      </c>
      <c r="H18" s="129"/>
      <c r="I18" s="129"/>
      <c r="J18" s="61"/>
      <c r="K18" s="61"/>
    </row>
    <row r="19" spans="5:11" x14ac:dyDescent="0.4">
      <c r="E19" s="85" t="s">
        <v>80</v>
      </c>
      <c r="F19" s="91">
        <f>SUM(F14:F16)+F18</f>
        <v>0</v>
      </c>
    </row>
  </sheetData>
  <sheetProtection algorithmName="SHA-512" hashValue="DO1hkY23JDVHkq8XayggT4FgGEzD6PdGZZbnzVbpmtB8brPTCWofpbREU//btIJyEBytDeRVDBNA8A0aM4M5hA==" saltValue="2xsiNmt3RtRXKEhhKlQi+A==" spinCount="100000" sheet="1" objects="1" scenarios="1"/>
  <protectedRanges>
    <protectedRange sqref="C11 F14:F17" name="範囲4"/>
    <protectedRange sqref="F14:F17" name="範囲1"/>
    <protectedRange sqref="C11" name="範囲2"/>
    <protectedRange sqref="C11 F14:F17" name="範囲3"/>
  </protectedRanges>
  <mergeCells count="1">
    <mergeCell ref="G18:I18"/>
  </mergeCells>
  <phoneticPr fontId="1"/>
  <dataValidations count="3">
    <dataValidation type="list" allowBlank="1" showInputMessage="1" showErrorMessage="1" sqref="F14">
      <formula1>"0,50"</formula1>
    </dataValidation>
    <dataValidation type="list" allowBlank="1" showInputMessage="1" showErrorMessage="1" sqref="F15">
      <formula1>"0,50,100"</formula1>
    </dataValidation>
    <dataValidation type="list" allowBlank="1" showInputMessage="1" showErrorMessage="1" sqref="F16">
      <formula1>"0,200"</formula1>
    </dataValidation>
  </dataValidation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"/>
  <sheetViews>
    <sheetView zoomScale="70" zoomScaleNormal="70" workbookViewId="0">
      <selection activeCell="D6" sqref="D6:AG17"/>
    </sheetView>
  </sheetViews>
  <sheetFormatPr defaultRowHeight="18.75" x14ac:dyDescent="0.4"/>
  <cols>
    <col min="2" max="2" width="36.125" customWidth="1"/>
    <col min="3" max="3" width="9.625" customWidth="1"/>
    <col min="34" max="34" width="11" bestFit="1" customWidth="1"/>
  </cols>
  <sheetData>
    <row r="1" spans="1:34" ht="28.5" customHeight="1" x14ac:dyDescent="0.4">
      <c r="B1" s="92" t="s">
        <v>132</v>
      </c>
    </row>
    <row r="2" spans="1:34" ht="24" x14ac:dyDescent="0.4">
      <c r="B2" s="27" t="s">
        <v>143</v>
      </c>
      <c r="C2" s="1"/>
    </row>
    <row r="3" spans="1:34" ht="24" x14ac:dyDescent="0.4">
      <c r="B3" s="27" t="s">
        <v>64</v>
      </c>
      <c r="C3" s="1"/>
      <c r="D3" s="26" t="s">
        <v>133</v>
      </c>
    </row>
    <row r="4" spans="1:34" x14ac:dyDescent="0.4">
      <c r="B4" s="3" t="s">
        <v>8</v>
      </c>
      <c r="C4" s="125" t="s">
        <v>81</v>
      </c>
      <c r="D4" s="4" t="s">
        <v>6</v>
      </c>
      <c r="E4" s="4" t="s">
        <v>11</v>
      </c>
      <c r="F4" s="4" t="s">
        <v>14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37</v>
      </c>
      <c r="AB4" s="4" t="s">
        <v>38</v>
      </c>
      <c r="AC4" s="4" t="s">
        <v>39</v>
      </c>
      <c r="AD4" s="4" t="s">
        <v>40</v>
      </c>
      <c r="AE4" s="4" t="s">
        <v>41</v>
      </c>
      <c r="AF4" s="4" t="s">
        <v>42</v>
      </c>
      <c r="AG4" s="4" t="s">
        <v>43</v>
      </c>
    </row>
    <row r="5" spans="1:34" ht="19.5" thickBot="1" x14ac:dyDescent="0.45">
      <c r="B5" s="3" t="s">
        <v>7</v>
      </c>
      <c r="C5" s="126"/>
      <c r="D5" s="13" t="s">
        <v>10</v>
      </c>
      <c r="E5" s="13" t="s">
        <v>13</v>
      </c>
      <c r="F5" s="13" t="s">
        <v>16</v>
      </c>
      <c r="G5" s="13" t="s">
        <v>106</v>
      </c>
      <c r="H5" s="13" t="s">
        <v>100</v>
      </c>
      <c r="I5" s="13" t="s">
        <v>101</v>
      </c>
      <c r="J5" s="13" t="s">
        <v>102</v>
      </c>
      <c r="K5" s="59" t="s">
        <v>9</v>
      </c>
      <c r="L5" s="59" t="s">
        <v>12</v>
      </c>
      <c r="M5" s="59" t="s">
        <v>15</v>
      </c>
      <c r="N5" s="59" t="s">
        <v>44</v>
      </c>
      <c r="O5" s="59" t="s">
        <v>45</v>
      </c>
      <c r="P5" s="59" t="s">
        <v>46</v>
      </c>
      <c r="Q5" s="59" t="s">
        <v>47</v>
      </c>
      <c r="R5" s="59" t="s">
        <v>140</v>
      </c>
      <c r="S5" s="59" t="s">
        <v>12</v>
      </c>
      <c r="T5" s="59" t="s">
        <v>15</v>
      </c>
      <c r="U5" s="59" t="s">
        <v>44</v>
      </c>
      <c r="V5" s="59" t="s">
        <v>45</v>
      </c>
      <c r="W5" s="59" t="s">
        <v>46</v>
      </c>
      <c r="X5" s="59" t="s">
        <v>47</v>
      </c>
      <c r="Y5" s="59" t="s">
        <v>9</v>
      </c>
      <c r="Z5" s="59" t="s">
        <v>12</v>
      </c>
      <c r="AA5" s="59" t="s">
        <v>15</v>
      </c>
      <c r="AB5" s="59" t="s">
        <v>44</v>
      </c>
      <c r="AC5" s="59" t="s">
        <v>45</v>
      </c>
      <c r="AD5" s="59" t="s">
        <v>46</v>
      </c>
      <c r="AE5" s="59" t="s">
        <v>47</v>
      </c>
      <c r="AF5" s="59" t="s">
        <v>9</v>
      </c>
      <c r="AG5" s="59" t="s">
        <v>12</v>
      </c>
    </row>
    <row r="6" spans="1:34" s="6" customFormat="1" ht="33" customHeight="1" thickTop="1" x14ac:dyDescent="0.4">
      <c r="A6" s="31">
        <v>1</v>
      </c>
      <c r="B6" s="2" t="s">
        <v>1</v>
      </c>
      <c r="C6" s="106" t="s">
        <v>48</v>
      </c>
      <c r="D6" s="108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6"/>
      <c r="AH6" s="65">
        <f>COUNTIF(D6:AG6,"○")</f>
        <v>0</v>
      </c>
    </row>
    <row r="7" spans="1:34" s="6" customFormat="1" ht="33" customHeight="1" x14ac:dyDescent="0.4">
      <c r="A7" s="31">
        <v>2</v>
      </c>
      <c r="B7" s="5" t="s">
        <v>2</v>
      </c>
      <c r="C7" s="105" t="s">
        <v>82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9"/>
      <c r="AH7" s="65">
        <f>COUNTIF(D7:AG7,"○")</f>
        <v>0</v>
      </c>
    </row>
    <row r="8" spans="1:34" s="6" customFormat="1" ht="33" customHeight="1" x14ac:dyDescent="0.4">
      <c r="A8" s="31">
        <v>3</v>
      </c>
      <c r="B8" s="2" t="s">
        <v>87</v>
      </c>
      <c r="C8" s="106" t="s">
        <v>48</v>
      </c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2"/>
      <c r="AH8" s="65">
        <f t="shared" ref="AH8:AH12" si="0">COUNTIF(D8:AG8,"○")</f>
        <v>0</v>
      </c>
    </row>
    <row r="9" spans="1:34" s="6" customFormat="1" ht="33" customHeight="1" x14ac:dyDescent="0.4">
      <c r="A9" s="31">
        <v>4</v>
      </c>
      <c r="B9" s="5" t="s">
        <v>3</v>
      </c>
      <c r="C9" s="105"/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9"/>
      <c r="AH9" s="65">
        <f t="shared" si="0"/>
        <v>0</v>
      </c>
    </row>
    <row r="10" spans="1:34" s="6" customFormat="1" ht="33" customHeight="1" x14ac:dyDescent="0.4">
      <c r="A10" s="31">
        <v>5</v>
      </c>
      <c r="B10" s="2" t="s">
        <v>88</v>
      </c>
      <c r="C10" s="106" t="s">
        <v>48</v>
      </c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2"/>
      <c r="AH10" s="65">
        <f t="shared" si="0"/>
        <v>0</v>
      </c>
    </row>
    <row r="11" spans="1:34" s="6" customFormat="1" ht="33" customHeight="1" x14ac:dyDescent="0.4">
      <c r="A11" s="31">
        <v>6</v>
      </c>
      <c r="B11" s="5" t="s">
        <v>89</v>
      </c>
      <c r="C11" s="11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9"/>
      <c r="AH11" s="65">
        <f t="shared" si="0"/>
        <v>0</v>
      </c>
    </row>
    <row r="12" spans="1:34" s="6" customFormat="1" ht="33" customHeight="1" x14ac:dyDescent="0.4">
      <c r="A12" s="31">
        <v>7</v>
      </c>
      <c r="B12" s="2" t="s">
        <v>4</v>
      </c>
      <c r="C12" s="10"/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2"/>
      <c r="AH12" s="65">
        <f t="shared" si="0"/>
        <v>0</v>
      </c>
    </row>
    <row r="13" spans="1:34" s="6" customFormat="1" ht="33" customHeight="1" x14ac:dyDescent="0.4">
      <c r="A13" s="31">
        <v>8</v>
      </c>
      <c r="B13" s="5" t="s">
        <v>91</v>
      </c>
      <c r="C13" s="11">
        <v>60.2</v>
      </c>
      <c r="D13" s="39"/>
      <c r="E13" s="36"/>
      <c r="F13" s="40"/>
      <c r="G13" s="40"/>
      <c r="H13" s="36"/>
      <c r="I13" s="40"/>
      <c r="J13" s="40"/>
      <c r="K13" s="36"/>
      <c r="L13" s="40"/>
      <c r="M13" s="40"/>
      <c r="N13" s="36"/>
      <c r="O13" s="40"/>
      <c r="P13" s="40"/>
      <c r="Q13" s="36"/>
      <c r="R13" s="40"/>
      <c r="S13" s="40"/>
      <c r="T13" s="36"/>
      <c r="U13" s="40"/>
      <c r="V13" s="40"/>
      <c r="W13" s="36"/>
      <c r="X13" s="40"/>
      <c r="Y13" s="40"/>
      <c r="Z13" s="36"/>
      <c r="AA13" s="40"/>
      <c r="AB13" s="40"/>
      <c r="AC13" s="40"/>
      <c r="AD13" s="40"/>
      <c r="AE13" s="36"/>
      <c r="AF13" s="40"/>
      <c r="AG13" s="44"/>
      <c r="AH13" s="65">
        <f>COUNTA(D13:AG13)</f>
        <v>0</v>
      </c>
    </row>
    <row r="14" spans="1:34" s="6" customFormat="1" ht="33" customHeight="1" x14ac:dyDescent="0.4">
      <c r="A14" s="127">
        <v>9</v>
      </c>
      <c r="B14" s="2" t="s">
        <v>90</v>
      </c>
      <c r="C14" s="10">
        <v>110</v>
      </c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45"/>
      <c r="AH14" s="65"/>
    </row>
    <row r="15" spans="1:34" s="6" customFormat="1" ht="33" customHeight="1" thickBot="1" x14ac:dyDescent="0.45">
      <c r="A15" s="128"/>
      <c r="B15" s="25" t="s">
        <v>93</v>
      </c>
      <c r="C15" s="11">
        <v>65</v>
      </c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6"/>
      <c r="AH15" s="65">
        <f>COUNTIFS(D14:AG14,"&gt;=0",D14:AG14,"&lt;=1000",D15:AG15,"&gt;=0",D15:AG15,"&lt;=1000")</f>
        <v>0</v>
      </c>
    </row>
    <row r="16" spans="1:34" s="6" customFormat="1" ht="33" customHeight="1" thickTop="1" thickBot="1" x14ac:dyDescent="0.45">
      <c r="A16" s="33">
        <v>10</v>
      </c>
      <c r="B16" s="43" t="s">
        <v>95</v>
      </c>
      <c r="C16" s="23"/>
      <c r="D16" s="100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2"/>
      <c r="AH16" s="65">
        <f>COUNTIF(D16:AG16,"○")</f>
        <v>0</v>
      </c>
    </row>
    <row r="17" spans="2:34" s="6" customFormat="1" ht="90" customHeight="1" thickTop="1" thickBot="1" x14ac:dyDescent="0.45">
      <c r="B17" s="24" t="s">
        <v>92</v>
      </c>
      <c r="C17" s="12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7"/>
      <c r="AH17" s="62" t="s">
        <v>65</v>
      </c>
    </row>
    <row r="18" spans="2:34" s="6" customFormat="1" ht="33" customHeight="1" thickTop="1" x14ac:dyDescent="0.4">
      <c r="B18" s="7" t="s">
        <v>5</v>
      </c>
      <c r="C18" s="14">
        <f>COUNTIFS(C6:C12,"〇")+COUNTIF(C16,"〇")+COUNTIFS(C6:C12,"○")+COUNTIF(C16,"○")+COUNTIFS(C6:C12,"◯")+COUNTIF(C16,"◯")+COUNTIFS(C13,"&gt;=0",C13,"&lt;=1000")+COUNTIFS(C14,"&gt;=0",C14,"&lt;=1000",C15,"&gt;=0",C15,"&lt;=1000")</f>
        <v>6</v>
      </c>
      <c r="D18" s="14">
        <f>COUNTIFS(D6:D12,"〇")+COUNTIF(D16,"〇")+COUNTIFS(D6:D12,"○")+COUNTIF(D16,"○")+COUNTIFS(D6:D12,"◯")+COUNTIF(D16,"◯")+COUNTIFS(D13,"&gt;=0",D13,"&lt;=1000")+COUNTIFS(D14,"&gt;=0",D14,"&lt;=1000",D15,"&gt;=0",D15,"&lt;=1000")</f>
        <v>0</v>
      </c>
      <c r="E18" s="14">
        <f t="shared" ref="E18:AG18" si="1">COUNTIFS(E6:E12,"〇")+COUNTIF(E16,"〇")+COUNTIFS(E6:E12,"○")+COUNTIF(E16,"○")+COUNTIFS(E6:E12,"◯")+COUNTIF(E16,"◯")+COUNTIFS(E13,"&gt;=0",E13,"&lt;=1000")+COUNTIFS(E14,"&gt;=0",E14,"&lt;=1000",E15,"&gt;=0",E15,"&lt;=1000")</f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 t="shared" si="1"/>
        <v>0</v>
      </c>
      <c r="W18" s="14">
        <f t="shared" si="1"/>
        <v>0</v>
      </c>
      <c r="X18" s="14">
        <f t="shared" si="1"/>
        <v>0</v>
      </c>
      <c r="Y18" s="14">
        <f t="shared" si="1"/>
        <v>0</v>
      </c>
      <c r="Z18" s="14">
        <f t="shared" si="1"/>
        <v>0</v>
      </c>
      <c r="AA18" s="14">
        <f t="shared" si="1"/>
        <v>0</v>
      </c>
      <c r="AB18" s="14">
        <f t="shared" si="1"/>
        <v>0</v>
      </c>
      <c r="AC18" s="14">
        <f t="shared" si="1"/>
        <v>0</v>
      </c>
      <c r="AD18" s="14">
        <f t="shared" si="1"/>
        <v>0</v>
      </c>
      <c r="AE18" s="14">
        <f t="shared" si="1"/>
        <v>0</v>
      </c>
      <c r="AF18" s="14">
        <f t="shared" si="1"/>
        <v>0</v>
      </c>
      <c r="AG18" s="14">
        <f t="shared" si="1"/>
        <v>0</v>
      </c>
      <c r="AH18" s="9">
        <f>SUM(D18:AG18)</f>
        <v>0</v>
      </c>
    </row>
    <row r="21" spans="2:34" ht="24" x14ac:dyDescent="0.4">
      <c r="D21" s="26" t="s">
        <v>50</v>
      </c>
    </row>
  </sheetData>
  <sheetProtection algorithmName="SHA-512" hashValue="Qv/StJI2UhX6bFDz0+N+4Rl5MRuM67Xnyzo/S854DfKwR1bObeijA8/YxaMKRcHxrLLhyazjF6zcU+Y4I7180A==" saltValue="ccGZixLXHF1ITHAKn9PmWw==" spinCount="100000" sheet="1" objects="1" scenarios="1"/>
  <protectedRanges>
    <protectedRange sqref="D6:AG17" name="範囲10"/>
    <protectedRange sqref="D17:AG17 B16" name="範囲2"/>
    <protectedRange sqref="D17:AG17" name="範囲1_1_2"/>
    <protectedRange sqref="D6:D16" name="範囲1_1_1"/>
    <protectedRange sqref="D6:D16" name="範囲2_2"/>
    <protectedRange sqref="E6:AG12 E16:AG16" name="範囲2_1_1"/>
    <protectedRange sqref="E6:AG12 E16:AG16" name="範囲1_1"/>
    <protectedRange sqref="E13:AG15" name="範囲2_1_1_1"/>
    <protectedRange sqref="E13:AG15" name="範囲1_2"/>
    <protectedRange sqref="D6:AG17" name="範囲9"/>
  </protectedRanges>
  <mergeCells count="2">
    <mergeCell ref="C4:C5"/>
    <mergeCell ref="A14:A15"/>
  </mergeCells>
  <phoneticPr fontId="1"/>
  <dataValidations count="2">
    <dataValidation type="list" allowBlank="1" showDropDown="1" showInputMessage="1" sqref="T13 E13 N13 H13 K13 Q13 W13 Z13 AE13 AG13">
      <formula1>"　,〇"</formula1>
    </dataValidation>
    <dataValidation type="list" allowBlank="1" showInputMessage="1" showErrorMessage="1" sqref="D6:AG12 D16:AG16">
      <formula1>"○,　"</formula1>
    </dataValidation>
  </dataValidations>
  <pageMargins left="0.7" right="0.7" top="0.75" bottom="0.75" header="0.3" footer="0.3"/>
  <pageSetup paperSize="8" scale="53" orientation="landscape" r:id="rId1"/>
  <ignoredErrors>
    <ignoredError sqref="AH13 AH15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21"/>
  <sheetViews>
    <sheetView zoomScale="70" zoomScaleNormal="70" workbookViewId="0">
      <selection activeCell="G16" sqref="G16"/>
    </sheetView>
  </sheetViews>
  <sheetFormatPr defaultRowHeight="18.75" x14ac:dyDescent="0.4"/>
  <cols>
    <col min="2" max="2" width="37.125" customWidth="1"/>
    <col min="3" max="3" width="9.625" customWidth="1"/>
    <col min="35" max="35" width="11" bestFit="1" customWidth="1"/>
  </cols>
  <sheetData>
    <row r="2" spans="1:35" ht="24" x14ac:dyDescent="0.4">
      <c r="B2" s="27" t="s">
        <v>143</v>
      </c>
      <c r="C2" s="1"/>
    </row>
    <row r="3" spans="1:35" ht="24" x14ac:dyDescent="0.4">
      <c r="B3" s="27" t="s">
        <v>66</v>
      </c>
      <c r="C3" s="1"/>
      <c r="D3" s="26" t="s">
        <v>136</v>
      </c>
    </row>
    <row r="4" spans="1:35" x14ac:dyDescent="0.4">
      <c r="B4" s="3" t="s">
        <v>8</v>
      </c>
      <c r="C4" s="125" t="s">
        <v>81</v>
      </c>
      <c r="D4" s="4" t="s">
        <v>6</v>
      </c>
      <c r="E4" s="4" t="s">
        <v>11</v>
      </c>
      <c r="F4" s="4" t="s">
        <v>14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37</v>
      </c>
      <c r="AB4" s="4" t="s">
        <v>38</v>
      </c>
      <c r="AC4" s="4" t="s">
        <v>39</v>
      </c>
      <c r="AD4" s="4" t="s">
        <v>40</v>
      </c>
      <c r="AE4" s="4" t="s">
        <v>41</v>
      </c>
      <c r="AF4" s="4" t="s">
        <v>42</v>
      </c>
      <c r="AG4" s="4" t="s">
        <v>43</v>
      </c>
      <c r="AH4" s="4" t="s">
        <v>54</v>
      </c>
    </row>
    <row r="5" spans="1:35" ht="19.5" thickBot="1" x14ac:dyDescent="0.45">
      <c r="B5" s="3" t="s">
        <v>7</v>
      </c>
      <c r="C5" s="126"/>
      <c r="D5" s="13" t="s">
        <v>16</v>
      </c>
      <c r="E5" s="13" t="s">
        <v>52</v>
      </c>
      <c r="F5" s="13" t="s">
        <v>100</v>
      </c>
      <c r="G5" s="13" t="s">
        <v>101</v>
      </c>
      <c r="H5" s="13" t="s">
        <v>102</v>
      </c>
      <c r="I5" s="13" t="s">
        <v>103</v>
      </c>
      <c r="J5" s="13" t="s">
        <v>104</v>
      </c>
      <c r="K5" s="59" t="s">
        <v>15</v>
      </c>
      <c r="L5" s="59" t="s">
        <v>44</v>
      </c>
      <c r="M5" s="59" t="s">
        <v>45</v>
      </c>
      <c r="N5" s="59" t="s">
        <v>46</v>
      </c>
      <c r="O5" s="59" t="s">
        <v>47</v>
      </c>
      <c r="P5" s="59" t="s">
        <v>9</v>
      </c>
      <c r="Q5" s="59" t="s">
        <v>12</v>
      </c>
      <c r="R5" s="59" t="s">
        <v>15</v>
      </c>
      <c r="S5" s="59" t="s">
        <v>44</v>
      </c>
      <c r="T5" s="59" t="s">
        <v>45</v>
      </c>
      <c r="U5" s="59" t="s">
        <v>46</v>
      </c>
      <c r="V5" s="59" t="s">
        <v>47</v>
      </c>
      <c r="W5" s="59" t="s">
        <v>9</v>
      </c>
      <c r="X5" s="59" t="s">
        <v>12</v>
      </c>
      <c r="Y5" s="59" t="s">
        <v>15</v>
      </c>
      <c r="Z5" s="59" t="s">
        <v>44</v>
      </c>
      <c r="AA5" s="59" t="s">
        <v>45</v>
      </c>
      <c r="AB5" s="59" t="s">
        <v>46</v>
      </c>
      <c r="AC5" s="59" t="s">
        <v>47</v>
      </c>
      <c r="AD5" s="59" t="s">
        <v>9</v>
      </c>
      <c r="AE5" s="59" t="s">
        <v>12</v>
      </c>
      <c r="AF5" s="59" t="s">
        <v>15</v>
      </c>
      <c r="AG5" s="59" t="s">
        <v>44</v>
      </c>
      <c r="AH5" s="59" t="s">
        <v>45</v>
      </c>
    </row>
    <row r="6" spans="1:35" s="6" customFormat="1" ht="33" customHeight="1" thickTop="1" x14ac:dyDescent="0.4">
      <c r="A6" s="31">
        <v>1</v>
      </c>
      <c r="B6" s="2" t="s">
        <v>1</v>
      </c>
      <c r="C6" s="106" t="s">
        <v>48</v>
      </c>
      <c r="D6" s="108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6"/>
      <c r="AI6" s="65">
        <f>COUNTIF(D6:AH6,"○")</f>
        <v>0</v>
      </c>
    </row>
    <row r="7" spans="1:35" s="6" customFormat="1" ht="33" customHeight="1" x14ac:dyDescent="0.4">
      <c r="A7" s="31">
        <v>2</v>
      </c>
      <c r="B7" s="5" t="s">
        <v>2</v>
      </c>
      <c r="C7" s="105" t="s">
        <v>82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9"/>
      <c r="AI7" s="65">
        <f>COUNTIF(D7:AH7,"○")</f>
        <v>0</v>
      </c>
    </row>
    <row r="8" spans="1:35" s="6" customFormat="1" ht="33" customHeight="1" x14ac:dyDescent="0.4">
      <c r="A8" s="31">
        <v>3</v>
      </c>
      <c r="B8" s="2" t="s">
        <v>87</v>
      </c>
      <c r="C8" s="106" t="s">
        <v>48</v>
      </c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I8" s="65">
        <f t="shared" ref="AI8:AI12" si="0">COUNTIF(D8:AH8,"○")</f>
        <v>0</v>
      </c>
    </row>
    <row r="9" spans="1:35" s="6" customFormat="1" ht="33" customHeight="1" x14ac:dyDescent="0.4">
      <c r="A9" s="31">
        <v>4</v>
      </c>
      <c r="B9" s="5" t="s">
        <v>3</v>
      </c>
      <c r="C9" s="105"/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9"/>
      <c r="AI9" s="65">
        <f t="shared" si="0"/>
        <v>0</v>
      </c>
    </row>
    <row r="10" spans="1:35" s="6" customFormat="1" ht="33" customHeight="1" x14ac:dyDescent="0.4">
      <c r="A10" s="31">
        <v>5</v>
      </c>
      <c r="B10" s="2" t="s">
        <v>88</v>
      </c>
      <c r="C10" s="106" t="s">
        <v>48</v>
      </c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2"/>
      <c r="AI10" s="65">
        <f t="shared" si="0"/>
        <v>0</v>
      </c>
    </row>
    <row r="11" spans="1:35" s="6" customFormat="1" ht="33" customHeight="1" x14ac:dyDescent="0.4">
      <c r="A11" s="31">
        <v>6</v>
      </c>
      <c r="B11" s="5" t="s">
        <v>89</v>
      </c>
      <c r="C11" s="105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9"/>
      <c r="AI11" s="65">
        <f t="shared" si="0"/>
        <v>0</v>
      </c>
    </row>
    <row r="12" spans="1:35" s="6" customFormat="1" ht="33" customHeight="1" x14ac:dyDescent="0.4">
      <c r="A12" s="31">
        <v>7</v>
      </c>
      <c r="B12" s="2" t="s">
        <v>4</v>
      </c>
      <c r="C12" s="106"/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2"/>
      <c r="AI12" s="65">
        <f t="shared" si="0"/>
        <v>0</v>
      </c>
    </row>
    <row r="13" spans="1:35" s="6" customFormat="1" ht="33" customHeight="1" x14ac:dyDescent="0.4">
      <c r="A13" s="31">
        <v>8</v>
      </c>
      <c r="B13" s="5" t="s">
        <v>91</v>
      </c>
      <c r="C13" s="11">
        <v>60.2</v>
      </c>
      <c r="D13" s="39"/>
      <c r="E13" s="36"/>
      <c r="F13" s="40"/>
      <c r="G13" s="40"/>
      <c r="H13" s="36"/>
      <c r="I13" s="40"/>
      <c r="J13" s="40"/>
      <c r="K13" s="36"/>
      <c r="L13" s="40"/>
      <c r="M13" s="40"/>
      <c r="N13" s="36"/>
      <c r="O13" s="40"/>
      <c r="P13" s="40"/>
      <c r="Q13" s="36"/>
      <c r="R13" s="40"/>
      <c r="S13" s="40"/>
      <c r="T13" s="36"/>
      <c r="U13" s="40"/>
      <c r="V13" s="40"/>
      <c r="W13" s="36"/>
      <c r="X13" s="40"/>
      <c r="Y13" s="40"/>
      <c r="Z13" s="36"/>
      <c r="AA13" s="40"/>
      <c r="AB13" s="40"/>
      <c r="AC13" s="40"/>
      <c r="AD13" s="40"/>
      <c r="AE13" s="36"/>
      <c r="AF13" s="40"/>
      <c r="AG13" s="36"/>
      <c r="AH13" s="46"/>
      <c r="AI13" s="65">
        <f>COUNTA(D13:AH13)</f>
        <v>0</v>
      </c>
    </row>
    <row r="14" spans="1:35" s="6" customFormat="1" ht="33" customHeight="1" x14ac:dyDescent="0.4">
      <c r="A14" s="127">
        <v>9</v>
      </c>
      <c r="B14" s="2" t="s">
        <v>90</v>
      </c>
      <c r="C14" s="10">
        <v>110</v>
      </c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45"/>
      <c r="AI14" s="65"/>
    </row>
    <row r="15" spans="1:35" s="6" customFormat="1" ht="33" customHeight="1" thickBot="1" x14ac:dyDescent="0.45">
      <c r="A15" s="128"/>
      <c r="B15" s="25" t="s">
        <v>93</v>
      </c>
      <c r="C15" s="11">
        <v>65</v>
      </c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6"/>
      <c r="AI15" s="65">
        <f>COUNTIFS(D14:AH14,"&gt;=0",D14:AH14,"&lt;=1000",D15:AH15,"&gt;=0",D15:AH15,"&lt;=1000")</f>
        <v>0</v>
      </c>
    </row>
    <row r="16" spans="1:35" s="6" customFormat="1" ht="33" customHeight="1" thickTop="1" thickBot="1" x14ac:dyDescent="0.45">
      <c r="A16" s="33">
        <v>10</v>
      </c>
      <c r="B16" s="43" t="s">
        <v>95</v>
      </c>
      <c r="C16" s="23"/>
      <c r="D16" s="100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2"/>
      <c r="AI16" s="65">
        <f>COUNTIF(D16:AH16,"○")</f>
        <v>0</v>
      </c>
    </row>
    <row r="17" spans="2:35" s="6" customFormat="1" ht="90" customHeight="1" thickTop="1" thickBot="1" x14ac:dyDescent="0.45">
      <c r="B17" s="24" t="s">
        <v>92</v>
      </c>
      <c r="C17" s="12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7"/>
      <c r="AI17" s="62" t="s">
        <v>67</v>
      </c>
    </row>
    <row r="18" spans="2:35" s="6" customFormat="1" ht="33" customHeight="1" thickTop="1" x14ac:dyDescent="0.4">
      <c r="B18" s="7" t="s">
        <v>5</v>
      </c>
      <c r="C18" s="14">
        <f>COUNTIFS(C6:C12,"〇")+COUNTIF(C16,"〇")+COUNTIFS(C6:C12,"○")+COUNTIF(C16,"○")+COUNTIFS(C6:C12,"◯")+COUNTIF(C16,"◯")+COUNTIFS(C13,"&gt;=0",C13,"&lt;=1000")+COUNTIFS(C14,"&gt;=0",C14,"&lt;=1000",C15,"&gt;=0",C15,"&lt;=1000")</f>
        <v>6</v>
      </c>
      <c r="D18" s="14">
        <f t="shared" ref="D18:AH18" si="1">COUNTIFS(D6:D12,"〇")+COUNTIF(D16,"〇")+COUNTIFS(D6:D12,"○")+COUNTIF(D16,"○")+COUNTIFS(D6:D12,"◯")+COUNTIF(D16,"◯")+COUNTIFS(D13,"&gt;=0",D13,"&lt;=1000")+COUNTIFS(D14,"&gt;=0",D14,"&lt;=1000",D15,"&gt;=0",D15,"&lt;=1000")</f>
        <v>0</v>
      </c>
      <c r="E18" s="14">
        <f t="shared" si="1"/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 t="shared" si="1"/>
        <v>0</v>
      </c>
      <c r="W18" s="14">
        <f t="shared" si="1"/>
        <v>0</v>
      </c>
      <c r="X18" s="14">
        <f t="shared" si="1"/>
        <v>0</v>
      </c>
      <c r="Y18" s="14">
        <f t="shared" si="1"/>
        <v>0</v>
      </c>
      <c r="Z18" s="14">
        <f t="shared" si="1"/>
        <v>0</v>
      </c>
      <c r="AA18" s="14">
        <f t="shared" si="1"/>
        <v>0</v>
      </c>
      <c r="AB18" s="14">
        <f t="shared" si="1"/>
        <v>0</v>
      </c>
      <c r="AC18" s="14">
        <f t="shared" si="1"/>
        <v>0</v>
      </c>
      <c r="AD18" s="14">
        <f t="shared" si="1"/>
        <v>0</v>
      </c>
      <c r="AE18" s="14">
        <f t="shared" si="1"/>
        <v>0</v>
      </c>
      <c r="AF18" s="14">
        <f t="shared" si="1"/>
        <v>0</v>
      </c>
      <c r="AG18" s="14">
        <f t="shared" si="1"/>
        <v>0</v>
      </c>
      <c r="AH18" s="14">
        <f t="shared" si="1"/>
        <v>0</v>
      </c>
      <c r="AI18" s="9">
        <f>SUM(D18:AH18)</f>
        <v>0</v>
      </c>
    </row>
    <row r="21" spans="2:35" ht="24" x14ac:dyDescent="0.4">
      <c r="D21" s="26" t="s">
        <v>50</v>
      </c>
    </row>
  </sheetData>
  <sheetProtection algorithmName="SHA-512" hashValue="W6u9jViWboQG6KYExgANpp1b2Bew/NYnYeq0Y87EQHTG0gsqk0egb4U9OMxX73NzruduXFEgBMz7rYizjdp3Cw==" saltValue="ykCmn1GUnAX0r3LbmPbRiw==" spinCount="100000" sheet="1" objects="1" scenarios="1"/>
  <protectedRanges>
    <protectedRange sqref="D6:AH17" name="範囲11"/>
    <protectedRange sqref="D6:AH17" name="範囲10"/>
    <protectedRange sqref="D17:AH17 B16 AH6:AH16" name="範囲2"/>
    <protectedRange sqref="D17:AH17 AH6:AH16" name="範囲1_1"/>
    <protectedRange sqref="D6:D16" name="範囲1_1_1"/>
    <protectedRange sqref="D6:D16" name="範囲2_2"/>
    <protectedRange sqref="E6:AG12 E16:AG16" name="範囲2_1_1"/>
    <protectedRange sqref="E6:AG12 E16:AG16" name="範囲1_2"/>
    <protectedRange sqref="E13:AG15" name="範囲2_1_1_1"/>
    <protectedRange sqref="E13:AG15" name="範囲1_2_1"/>
    <protectedRange sqref="D6:AH17" name="範囲9"/>
  </protectedRanges>
  <mergeCells count="2">
    <mergeCell ref="C4:C5"/>
    <mergeCell ref="A14:A15"/>
  </mergeCells>
  <phoneticPr fontId="1"/>
  <dataValidations count="2">
    <dataValidation type="list" allowBlank="1" showDropDown="1" showInputMessage="1" sqref="T13 E13 N13 H13 K13 Q13 W13 Z13 AE13 AG13">
      <formula1>"　,〇"</formula1>
    </dataValidation>
    <dataValidation type="list" allowBlank="1" showInputMessage="1" showErrorMessage="1" sqref="D6:AH12 D16:AH16">
      <formula1>"○,　"</formula1>
    </dataValidation>
  </dataValidations>
  <pageMargins left="0.7" right="0.7" top="0.75" bottom="0.75" header="0.3" footer="0.3"/>
  <pageSetup paperSize="8" scale="51" orientation="landscape" r:id="rId1"/>
  <ignoredErrors>
    <ignoredError sqref="AI13 AI15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21"/>
  <sheetViews>
    <sheetView zoomScale="70" zoomScaleNormal="70" workbookViewId="0">
      <selection activeCell="J13" sqref="J13"/>
    </sheetView>
  </sheetViews>
  <sheetFormatPr defaultRowHeight="18.75" x14ac:dyDescent="0.4"/>
  <cols>
    <col min="2" max="2" width="36.125" customWidth="1"/>
    <col min="3" max="3" width="9.625" customWidth="1"/>
    <col min="34" max="34" width="11" bestFit="1" customWidth="1"/>
  </cols>
  <sheetData>
    <row r="2" spans="1:34" ht="24" x14ac:dyDescent="0.4">
      <c r="B2" s="27" t="s">
        <v>143</v>
      </c>
      <c r="C2" s="1"/>
    </row>
    <row r="3" spans="1:34" ht="24" x14ac:dyDescent="0.4">
      <c r="B3" s="27" t="s">
        <v>68</v>
      </c>
      <c r="C3" s="1"/>
      <c r="D3" s="26" t="s">
        <v>133</v>
      </c>
    </row>
    <row r="4" spans="1:34" x14ac:dyDescent="0.4">
      <c r="B4" s="3" t="s">
        <v>8</v>
      </c>
      <c r="C4" s="125" t="s">
        <v>81</v>
      </c>
      <c r="D4" s="4" t="s">
        <v>6</v>
      </c>
      <c r="E4" s="4" t="s">
        <v>11</v>
      </c>
      <c r="F4" s="4" t="s">
        <v>14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37</v>
      </c>
      <c r="AB4" s="4" t="s">
        <v>38</v>
      </c>
      <c r="AC4" s="4" t="s">
        <v>39</v>
      </c>
      <c r="AD4" s="4" t="s">
        <v>40</v>
      </c>
      <c r="AE4" s="4" t="s">
        <v>41</v>
      </c>
      <c r="AF4" s="4" t="s">
        <v>42</v>
      </c>
      <c r="AG4" s="4" t="s">
        <v>43</v>
      </c>
    </row>
    <row r="5" spans="1:34" ht="19.5" thickBot="1" x14ac:dyDescent="0.45">
      <c r="B5" s="3" t="s">
        <v>7</v>
      </c>
      <c r="C5" s="126"/>
      <c r="D5" s="13" t="s">
        <v>57</v>
      </c>
      <c r="E5" s="13" t="s">
        <v>58</v>
      </c>
      <c r="F5" s="13" t="s">
        <v>103</v>
      </c>
      <c r="G5" s="13" t="s">
        <v>104</v>
      </c>
      <c r="H5" s="13" t="s">
        <v>105</v>
      </c>
      <c r="I5" s="13" t="s">
        <v>106</v>
      </c>
      <c r="J5" s="13" t="s">
        <v>100</v>
      </c>
      <c r="K5" s="59" t="s">
        <v>46</v>
      </c>
      <c r="L5" s="59" t="s">
        <v>47</v>
      </c>
      <c r="M5" s="59" t="s">
        <v>9</v>
      </c>
      <c r="N5" s="59" t="s">
        <v>12</v>
      </c>
      <c r="O5" s="59" t="s">
        <v>15</v>
      </c>
      <c r="P5" s="59" t="s">
        <v>44</v>
      </c>
      <c r="Q5" s="59" t="s">
        <v>45</v>
      </c>
      <c r="R5" s="59" t="s">
        <v>46</v>
      </c>
      <c r="S5" s="59" t="s">
        <v>47</v>
      </c>
      <c r="T5" s="59" t="s">
        <v>9</v>
      </c>
      <c r="U5" s="59" t="s">
        <v>12</v>
      </c>
      <c r="V5" s="59" t="s">
        <v>15</v>
      </c>
      <c r="W5" s="59" t="s">
        <v>44</v>
      </c>
      <c r="X5" s="59" t="s">
        <v>45</v>
      </c>
      <c r="Y5" s="59" t="s">
        <v>46</v>
      </c>
      <c r="Z5" s="59" t="s">
        <v>47</v>
      </c>
      <c r="AA5" s="59" t="s">
        <v>9</v>
      </c>
      <c r="AB5" s="59" t="s">
        <v>12</v>
      </c>
      <c r="AC5" s="59" t="s">
        <v>15</v>
      </c>
      <c r="AD5" s="59" t="s">
        <v>44</v>
      </c>
      <c r="AE5" s="59" t="s">
        <v>45</v>
      </c>
      <c r="AF5" s="59" t="s">
        <v>46</v>
      </c>
      <c r="AG5" s="59" t="s">
        <v>47</v>
      </c>
    </row>
    <row r="6" spans="1:34" s="6" customFormat="1" ht="33" customHeight="1" thickTop="1" x14ac:dyDescent="0.4">
      <c r="A6" s="31">
        <v>1</v>
      </c>
      <c r="B6" s="2" t="s">
        <v>1</v>
      </c>
      <c r="C6" s="106" t="s">
        <v>48</v>
      </c>
      <c r="D6" s="108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6"/>
      <c r="AH6" s="65">
        <f>COUNTIF(D6:AG6,"○")</f>
        <v>0</v>
      </c>
    </row>
    <row r="7" spans="1:34" s="6" customFormat="1" ht="33" customHeight="1" x14ac:dyDescent="0.4">
      <c r="A7" s="31">
        <v>2</v>
      </c>
      <c r="B7" s="5" t="s">
        <v>2</v>
      </c>
      <c r="C7" s="105" t="s">
        <v>82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9"/>
      <c r="AH7" s="65">
        <f>COUNTIF(D7:AG7,"○")</f>
        <v>0</v>
      </c>
    </row>
    <row r="8" spans="1:34" s="6" customFormat="1" ht="33" customHeight="1" x14ac:dyDescent="0.4">
      <c r="A8" s="31">
        <v>3</v>
      </c>
      <c r="B8" s="2" t="s">
        <v>87</v>
      </c>
      <c r="C8" s="106" t="s">
        <v>48</v>
      </c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2"/>
      <c r="AH8" s="65">
        <f t="shared" ref="AH8:AH12" si="0">COUNTIF(D8:AG8,"○")</f>
        <v>0</v>
      </c>
    </row>
    <row r="9" spans="1:34" s="6" customFormat="1" ht="33" customHeight="1" x14ac:dyDescent="0.4">
      <c r="A9" s="31">
        <v>4</v>
      </c>
      <c r="B9" s="5" t="s">
        <v>3</v>
      </c>
      <c r="C9" s="105"/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9"/>
      <c r="AH9" s="65">
        <f t="shared" si="0"/>
        <v>0</v>
      </c>
    </row>
    <row r="10" spans="1:34" s="6" customFormat="1" ht="33" customHeight="1" x14ac:dyDescent="0.4">
      <c r="A10" s="31">
        <v>5</v>
      </c>
      <c r="B10" s="2" t="s">
        <v>88</v>
      </c>
      <c r="C10" s="106" t="s">
        <v>48</v>
      </c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2"/>
      <c r="AH10" s="65">
        <f t="shared" si="0"/>
        <v>0</v>
      </c>
    </row>
    <row r="11" spans="1:34" s="6" customFormat="1" ht="33" customHeight="1" x14ac:dyDescent="0.4">
      <c r="A11" s="31">
        <v>6</v>
      </c>
      <c r="B11" s="5" t="s">
        <v>89</v>
      </c>
      <c r="C11" s="105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9"/>
      <c r="AH11" s="65">
        <f t="shared" si="0"/>
        <v>0</v>
      </c>
    </row>
    <row r="12" spans="1:34" s="6" customFormat="1" ht="33" customHeight="1" x14ac:dyDescent="0.4">
      <c r="A12" s="31">
        <v>7</v>
      </c>
      <c r="B12" s="2" t="s">
        <v>4</v>
      </c>
      <c r="C12" s="10"/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2"/>
      <c r="AH12" s="65">
        <f t="shared" si="0"/>
        <v>0</v>
      </c>
    </row>
    <row r="13" spans="1:34" s="6" customFormat="1" ht="33" customHeight="1" x14ac:dyDescent="0.4">
      <c r="A13" s="31">
        <v>8</v>
      </c>
      <c r="B13" s="5" t="s">
        <v>91</v>
      </c>
      <c r="C13" s="11">
        <v>60.2</v>
      </c>
      <c r="D13" s="39"/>
      <c r="E13" s="36"/>
      <c r="F13" s="40"/>
      <c r="G13" s="40"/>
      <c r="H13" s="36"/>
      <c r="I13" s="40"/>
      <c r="J13" s="40"/>
      <c r="K13" s="36"/>
      <c r="L13" s="40"/>
      <c r="M13" s="40"/>
      <c r="N13" s="36"/>
      <c r="O13" s="40"/>
      <c r="P13" s="40"/>
      <c r="Q13" s="36"/>
      <c r="R13" s="40"/>
      <c r="S13" s="40"/>
      <c r="T13" s="36"/>
      <c r="U13" s="40"/>
      <c r="V13" s="40"/>
      <c r="W13" s="36"/>
      <c r="X13" s="40"/>
      <c r="Y13" s="40"/>
      <c r="Z13" s="36"/>
      <c r="AA13" s="40"/>
      <c r="AB13" s="40"/>
      <c r="AC13" s="40"/>
      <c r="AD13" s="40"/>
      <c r="AE13" s="36"/>
      <c r="AF13" s="40"/>
      <c r="AG13" s="44"/>
      <c r="AH13" s="65">
        <f>COUNTA(D13:AG13)</f>
        <v>0</v>
      </c>
    </row>
    <row r="14" spans="1:34" s="6" customFormat="1" ht="33" customHeight="1" x14ac:dyDescent="0.4">
      <c r="A14" s="127">
        <v>9</v>
      </c>
      <c r="B14" s="2" t="s">
        <v>90</v>
      </c>
      <c r="C14" s="10">
        <v>110</v>
      </c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45"/>
      <c r="AH14" s="65"/>
    </row>
    <row r="15" spans="1:34" s="6" customFormat="1" ht="33" customHeight="1" thickBot="1" x14ac:dyDescent="0.45">
      <c r="A15" s="128"/>
      <c r="B15" s="25" t="s">
        <v>93</v>
      </c>
      <c r="C15" s="11">
        <v>65</v>
      </c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6"/>
      <c r="AH15" s="65">
        <f>COUNTIFS(D14:AG14,"&gt;=0",D14:AG14,"&lt;=1000",D15:AG15,"&gt;=0",D15:AG15,"&lt;=1000")</f>
        <v>0</v>
      </c>
    </row>
    <row r="16" spans="1:34" s="6" customFormat="1" ht="33" customHeight="1" thickTop="1" thickBot="1" x14ac:dyDescent="0.45">
      <c r="A16" s="33">
        <v>10</v>
      </c>
      <c r="B16" s="43" t="s">
        <v>95</v>
      </c>
      <c r="C16" s="23"/>
      <c r="D16" s="100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2"/>
      <c r="AH16" s="65">
        <f>COUNTIF(D16:AG16,"○")</f>
        <v>0</v>
      </c>
    </row>
    <row r="17" spans="2:34" s="6" customFormat="1" ht="90" customHeight="1" thickTop="1" thickBot="1" x14ac:dyDescent="0.45">
      <c r="B17" s="24" t="s">
        <v>92</v>
      </c>
      <c r="C17" s="12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7"/>
      <c r="AH17" s="62" t="s">
        <v>69</v>
      </c>
    </row>
    <row r="18" spans="2:34" s="6" customFormat="1" ht="33" customHeight="1" thickTop="1" x14ac:dyDescent="0.4">
      <c r="B18" s="7" t="s">
        <v>5</v>
      </c>
      <c r="C18" s="14">
        <f>COUNTIFS(C6:C12,"〇")+COUNTIF(C16,"〇")+COUNTIFS(C6:C12,"○")+COUNTIF(C16,"○")+COUNTIFS(C6:C12,"◯")+COUNTIF(C16,"◯")+COUNTIFS(C13,"&gt;=0",C13,"&lt;=1000")+COUNTIFS(C14,"&gt;=0",C14,"&lt;=1000",C15,"&gt;=0",C15,"&lt;=1000")</f>
        <v>6</v>
      </c>
      <c r="D18" s="14">
        <f>COUNTIFS(D6:D12,"〇")+COUNTIF(D16,"〇")+COUNTIFS(D6:D12,"○")+COUNTIF(D16,"○")+COUNTIFS(D6:D12,"◯")+COUNTIF(D16,"◯")+COUNTIFS(D13,"&gt;=0",D13,"&lt;=1000")+COUNTIFS(D14,"&gt;=0",D14,"&lt;=1000",D15,"&gt;=0",D15,"&lt;=1000")</f>
        <v>0</v>
      </c>
      <c r="E18" s="14">
        <f t="shared" ref="E18:AG18" si="1">COUNTIFS(E6:E12,"〇")+COUNTIF(E16,"〇")+COUNTIFS(E6:E12,"○")+COUNTIF(E16,"○")+COUNTIFS(E6:E12,"◯")+COUNTIF(E16,"◯")+COUNTIFS(E13,"&gt;=0",E13,"&lt;=1000")+COUNTIFS(E14,"&gt;=0",E14,"&lt;=1000",E15,"&gt;=0",E15,"&lt;=1000")</f>
        <v>0</v>
      </c>
      <c r="F18" s="14">
        <f>COUNTIFS(F6:F12,"〇")+COUNTIF(F16,"〇")+COUNTIFS(F6:F12,"○")+COUNTIF(F16,"○")+COUNTIFS(F6:F12,"◯")+COUNTIF(F16,"◯")+COUNTIFS(F13,"&gt;=0",F13,"&lt;=1000")+COUNTIFS(F14,"&gt;=0",F14,"&lt;=1000",F15,"&gt;=0",F15,"&lt;=1000")</f>
        <v>0</v>
      </c>
      <c r="G18" s="14">
        <f t="shared" si="1"/>
        <v>0</v>
      </c>
      <c r="H18" s="14">
        <f t="shared" si="1"/>
        <v>0</v>
      </c>
      <c r="I18" s="14">
        <f>COUNTIFS(I6:I12,"〇")+COUNTIF(I16,"〇")+COUNTIFS(I6:I12,"○")+COUNTIF(I16,"○")+COUNTIFS(I6:I12,"◯")+COUNTIF(I16,"◯")+COUNTIFS(I13,"&gt;=0",I13,"&lt;=1000")+COUNTIFS(I14,"&gt;=0",I14,"&lt;=1000",I15,"&gt;=0",I15,"&lt;=1000")</f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 t="shared" si="1"/>
        <v>0</v>
      </c>
      <c r="W18" s="14">
        <f t="shared" si="1"/>
        <v>0</v>
      </c>
      <c r="X18" s="14">
        <f t="shared" si="1"/>
        <v>0</v>
      </c>
      <c r="Y18" s="14">
        <f>COUNTIFS(Y6:Y12,"〇")+COUNTIF(Y16,"〇")+COUNTIFS(Y6:Y12,"○")+COUNTIF(Y16,"○")+COUNTIFS(Y6:Y12,"◯")+COUNTIF(Y16,"◯")+COUNTIFS(Y13,"&gt;=0",Y13,"&lt;=1000")+COUNTIFS(Y14,"&gt;=0",Y14,"&lt;=1000",Y15,"&gt;=0",Y15,"&lt;=1000")</f>
        <v>0</v>
      </c>
      <c r="Z18" s="14">
        <f>COUNTIFS(Z6:Z12,"〇")+COUNTIF(Z16,"〇")+COUNTIFS(Z6:Z12,"○")+COUNTIF(Z16,"○")+COUNTIFS(Z6:Z12,"◯")+COUNTIF(Z16,"◯")+COUNTIFS(Z13,"&gt;=0",Z13,"&lt;=1000")+COUNTIFS(Z14,"&gt;=0",Z14,"&lt;=1000",Z15,"&gt;=0",Z15,"&lt;=1000")</f>
        <v>0</v>
      </c>
      <c r="AA18" s="14">
        <f t="shared" si="1"/>
        <v>0</v>
      </c>
      <c r="AB18" s="14">
        <f t="shared" si="1"/>
        <v>0</v>
      </c>
      <c r="AC18" s="14">
        <f t="shared" si="1"/>
        <v>0</v>
      </c>
      <c r="AD18" s="14">
        <f t="shared" si="1"/>
        <v>0</v>
      </c>
      <c r="AE18" s="14">
        <f t="shared" si="1"/>
        <v>0</v>
      </c>
      <c r="AF18" s="14">
        <f t="shared" si="1"/>
        <v>0</v>
      </c>
      <c r="AG18" s="14">
        <f t="shared" si="1"/>
        <v>0</v>
      </c>
      <c r="AH18" s="9">
        <f>SUM(D18:AG18)</f>
        <v>0</v>
      </c>
    </row>
    <row r="21" spans="2:34" ht="24" x14ac:dyDescent="0.4">
      <c r="D21" s="26" t="s">
        <v>50</v>
      </c>
    </row>
  </sheetData>
  <sheetProtection algorithmName="SHA-512" hashValue="aZtiUW+YK1hlEgvR/NGN6MfJkrCiC/EAsJRsq7KEclv/skl05QPNGpr1dugUK7jRJu6gmFnpUW3bGfvkPsGr/A==" saltValue="0LzhpyLATHcRSusbHdWePA==" spinCount="100000" sheet="1" objects="1" scenarios="1"/>
  <protectedRanges>
    <protectedRange sqref="D6:AG17" name="範囲10"/>
    <protectedRange sqref="D17:AG17 B16" name="範囲2"/>
    <protectedRange sqref="D17:AG17" name="範囲1_1_2"/>
    <protectedRange sqref="D6:D16" name="範囲1_1_1"/>
    <protectedRange sqref="D6:D16" name="範囲2_2"/>
    <protectedRange sqref="E6:AG12 E16:AG16" name="範囲2_1_1"/>
    <protectedRange sqref="E6:AG12 E16:AG16" name="範囲1_1"/>
    <protectedRange sqref="E13:AG15" name="範囲2_1_1_1"/>
    <protectedRange sqref="E13:AG15" name="範囲1_2"/>
    <protectedRange sqref="D6:AG17" name="範囲9"/>
  </protectedRanges>
  <mergeCells count="2">
    <mergeCell ref="C4:C5"/>
    <mergeCell ref="A14:A15"/>
  </mergeCells>
  <phoneticPr fontId="1"/>
  <dataValidations count="2">
    <dataValidation type="list" allowBlank="1" showDropDown="1" showInputMessage="1" sqref="T13 E13 N13 H13 K13 Q13 W13 Z13 AE13 AG13">
      <formula1>"　,〇"</formula1>
    </dataValidation>
    <dataValidation type="list" allowBlank="1" showInputMessage="1" showErrorMessage="1" sqref="D6:AG12 D16:AG16">
      <formula1>"○,　"</formula1>
    </dataValidation>
  </dataValidations>
  <pageMargins left="0.7" right="0.7" top="0.75" bottom="0.75" header="0.3" footer="0.3"/>
  <pageSetup paperSize="8" scale="53" orientation="landscape" r:id="rId1"/>
  <ignoredErrors>
    <ignoredError sqref="AH13 AH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4月</vt:lpstr>
      <vt:lpstr>5月</vt:lpstr>
      <vt:lpstr>6月</vt:lpstr>
      <vt:lpstr>7月</vt:lpstr>
      <vt:lpstr>8月</vt:lpstr>
      <vt:lpstr>第1回抽選報告集計</vt:lpstr>
      <vt:lpstr>9月</vt:lpstr>
      <vt:lpstr>10月</vt:lpstr>
      <vt:lpstr>11月</vt:lpstr>
      <vt:lpstr>12月</vt:lpstr>
      <vt:lpstr>第2回抽選報告集計</vt:lpstr>
      <vt:lpstr>1月</vt:lpstr>
      <vt:lpstr>2月</vt:lpstr>
      <vt:lpstr>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河口　夏帆</dc:creator>
  <cp:lastModifiedBy>高橋　侑志</cp:lastModifiedBy>
  <cp:lastPrinted>2025-04-01T05:20:49Z</cp:lastPrinted>
  <dcterms:created xsi:type="dcterms:W3CDTF">2023-11-13T01:21:40Z</dcterms:created>
  <dcterms:modified xsi:type="dcterms:W3CDTF">2025-04-01T05:23:52Z</dcterms:modified>
</cp:coreProperties>
</file>