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7.xml" ContentType="application/vnd.openxmlformats-officedocument.themeOverrid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8.xml" ContentType="application/vnd.openxmlformats-officedocument.themeOverride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130_健康福祉部\30_健康づくり課\00_課内共通フォルダ\130_健康づくりマイストーリー運動業務\013_印刷製本ツール作成業務\2026年度\R8Excel版\"/>
    </mc:Choice>
  </mc:AlternateContent>
  <bookViews>
    <workbookView xWindow="-120" yWindow="-120" windowWidth="20640" windowHeight="9120" tabRatio="668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第1回抽選報告集計" sheetId="11" r:id="rId6"/>
    <sheet name="9月" sheetId="6" r:id="rId7"/>
    <sheet name="10月" sheetId="7" r:id="rId8"/>
    <sheet name="11月" sheetId="8" r:id="rId9"/>
    <sheet name="12月" sheetId="9" r:id="rId10"/>
    <sheet name="第2回抽選報告集計" sheetId="12" r:id="rId11"/>
    <sheet name="1月" sheetId="13" r:id="rId12"/>
    <sheet name="2月" sheetId="14" r:id="rId13"/>
    <sheet name="３月" sheetId="15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15" l="1"/>
  <c r="AF15" i="14"/>
  <c r="AI15" i="9"/>
  <c r="AI15" i="13"/>
  <c r="D18" i="9" l="1"/>
  <c r="AH6" i="6"/>
  <c r="AH7" i="6"/>
  <c r="AH8" i="6"/>
  <c r="AH13" i="6"/>
  <c r="AH15" i="6"/>
  <c r="F20" i="11" l="1"/>
  <c r="F25" i="12" l="1"/>
  <c r="F26" i="12" s="1"/>
  <c r="AI15" i="7" l="1"/>
  <c r="AI15" i="5"/>
  <c r="AI15" i="4"/>
  <c r="AH15" i="8"/>
  <c r="AH15" i="3"/>
  <c r="AI15" i="2" l="1"/>
  <c r="AI8" i="15"/>
  <c r="AI7" i="15"/>
  <c r="AI6" i="15"/>
  <c r="AI16" i="15"/>
  <c r="AI16" i="13"/>
  <c r="AI13" i="13"/>
  <c r="D18" i="13"/>
  <c r="AI7" i="2" l="1"/>
  <c r="AH6" i="8"/>
  <c r="D18" i="8"/>
  <c r="D6" i="11" l="1"/>
  <c r="D6" i="12"/>
  <c r="Z18" i="8"/>
  <c r="Y18" i="8"/>
  <c r="I18" i="8"/>
  <c r="F18" i="8"/>
  <c r="AI6" i="7"/>
  <c r="D18" i="6"/>
  <c r="F21" i="11"/>
  <c r="K7" i="11"/>
  <c r="AH18" i="15" l="1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AI13" i="15"/>
  <c r="AI12" i="15"/>
  <c r="AI11" i="15"/>
  <c r="AI10" i="15"/>
  <c r="AI9" i="15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AF16" i="14"/>
  <c r="AF13" i="14"/>
  <c r="AF12" i="14"/>
  <c r="AF11" i="14"/>
  <c r="AF10" i="14"/>
  <c r="AF9" i="14"/>
  <c r="AF8" i="14"/>
  <c r="AF7" i="14"/>
  <c r="AF6" i="14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C18" i="13"/>
  <c r="AI12" i="13"/>
  <c r="AI11" i="13"/>
  <c r="AI10" i="13"/>
  <c r="AI9" i="13"/>
  <c r="AI8" i="13"/>
  <c r="AI7" i="13"/>
  <c r="AI6" i="13"/>
  <c r="AI18" i="15" l="1"/>
  <c r="AI18" i="13"/>
  <c r="AF18" i="14"/>
  <c r="AI16" i="9" l="1"/>
  <c r="L13" i="12" s="1"/>
  <c r="K13" i="12"/>
  <c r="AI13" i="9"/>
  <c r="J13" i="12" s="1"/>
  <c r="AI12" i="9"/>
  <c r="I13" i="12" s="1"/>
  <c r="AI11" i="9"/>
  <c r="H13" i="12" s="1"/>
  <c r="AI10" i="9"/>
  <c r="G13" i="12" s="1"/>
  <c r="AI9" i="9"/>
  <c r="F13" i="12" s="1"/>
  <c r="AI8" i="9"/>
  <c r="E13" i="12" s="1"/>
  <c r="AI7" i="9"/>
  <c r="D13" i="12" s="1"/>
  <c r="AI6" i="9"/>
  <c r="C13" i="12" s="1"/>
  <c r="AI16" i="7"/>
  <c r="L11" i="12" s="1"/>
  <c r="K11" i="12"/>
  <c r="AI13" i="7"/>
  <c r="J11" i="12" s="1"/>
  <c r="AI12" i="7"/>
  <c r="I11" i="12" s="1"/>
  <c r="AI11" i="7"/>
  <c r="H11" i="12" s="1"/>
  <c r="AI10" i="7"/>
  <c r="G11" i="12" s="1"/>
  <c r="AI9" i="7"/>
  <c r="F11" i="12" s="1"/>
  <c r="AI8" i="7"/>
  <c r="E11" i="12" s="1"/>
  <c r="AI7" i="7"/>
  <c r="D11" i="12" s="1"/>
  <c r="C11" i="12"/>
  <c r="AI16" i="5"/>
  <c r="L9" i="11" s="1"/>
  <c r="AI13" i="5"/>
  <c r="AI12" i="5"/>
  <c r="AI11" i="5"/>
  <c r="AI10" i="5"/>
  <c r="G9" i="11" s="1"/>
  <c r="AI9" i="5"/>
  <c r="AI8" i="5"/>
  <c r="E9" i="12" s="1"/>
  <c r="AI7" i="5"/>
  <c r="D9" i="12" s="1"/>
  <c r="AI6" i="5"/>
  <c r="AI16" i="4"/>
  <c r="AI13" i="4"/>
  <c r="AI12" i="4"/>
  <c r="AI11" i="4"/>
  <c r="AI10" i="4"/>
  <c r="G8" i="11" s="1"/>
  <c r="AI9" i="4"/>
  <c r="AI8" i="4"/>
  <c r="E8" i="12" s="1"/>
  <c r="AI7" i="4"/>
  <c r="D8" i="12" s="1"/>
  <c r="AI6" i="4"/>
  <c r="C8" i="12" s="1"/>
  <c r="AI13" i="2"/>
  <c r="AH15" i="1"/>
  <c r="K5" i="12" s="1"/>
  <c r="AH16" i="8"/>
  <c r="L12" i="12" s="1"/>
  <c r="K12" i="12"/>
  <c r="AH13" i="8"/>
  <c r="J12" i="12" s="1"/>
  <c r="AH12" i="8"/>
  <c r="I12" i="12" s="1"/>
  <c r="AH11" i="8"/>
  <c r="H12" i="12" s="1"/>
  <c r="AH10" i="8"/>
  <c r="G12" i="12" s="1"/>
  <c r="AH9" i="8"/>
  <c r="F12" i="12" s="1"/>
  <c r="AH8" i="8"/>
  <c r="E12" i="12" s="1"/>
  <c r="AH7" i="8"/>
  <c r="D12" i="12" s="1"/>
  <c r="C12" i="12"/>
  <c r="AH16" i="6"/>
  <c r="L10" i="12" s="1"/>
  <c r="K10" i="12"/>
  <c r="J10" i="12"/>
  <c r="AH12" i="6"/>
  <c r="I10" i="12" s="1"/>
  <c r="AH11" i="6"/>
  <c r="H10" i="12" s="1"/>
  <c r="AH10" i="6"/>
  <c r="G10" i="12" s="1"/>
  <c r="AH9" i="6"/>
  <c r="F10" i="12" s="1"/>
  <c r="E10" i="12"/>
  <c r="D10" i="12"/>
  <c r="C10" i="12"/>
  <c r="AH16" i="3"/>
  <c r="L7" i="11" s="1"/>
  <c r="AH13" i="3"/>
  <c r="AH12" i="3"/>
  <c r="AH11" i="3"/>
  <c r="AH10" i="3"/>
  <c r="AH9" i="3"/>
  <c r="AH8" i="3"/>
  <c r="E7" i="12" s="1"/>
  <c r="AH7" i="3"/>
  <c r="D7" i="12" s="1"/>
  <c r="AH6" i="3"/>
  <c r="C7" i="12" s="1"/>
  <c r="AH13" i="1"/>
  <c r="D18" i="1"/>
  <c r="AI16" i="2"/>
  <c r="AI8" i="2"/>
  <c r="E6" i="12" s="1"/>
  <c r="AI9" i="2"/>
  <c r="AI10" i="2"/>
  <c r="AI11" i="2"/>
  <c r="AI12" i="2"/>
  <c r="AI6" i="2"/>
  <c r="AH16" i="1"/>
  <c r="L5" i="12" s="1"/>
  <c r="AH8" i="1"/>
  <c r="E5" i="12" s="1"/>
  <c r="AH9" i="1"/>
  <c r="F5" i="12" s="1"/>
  <c r="AH10" i="1"/>
  <c r="G5" i="12" s="1"/>
  <c r="AH11" i="1"/>
  <c r="H5" i="12" s="1"/>
  <c r="AH12" i="1"/>
  <c r="I5" i="12" s="1"/>
  <c r="AH7" i="1"/>
  <c r="D5" i="12" s="1"/>
  <c r="AH6" i="1"/>
  <c r="C5" i="12" s="1"/>
  <c r="M13" i="12" l="1"/>
  <c r="M12" i="12"/>
  <c r="M11" i="12"/>
  <c r="AJ16" i="2"/>
  <c r="AI16" i="1"/>
  <c r="C5" i="11"/>
  <c r="M10" i="12"/>
  <c r="K9" i="12"/>
  <c r="K9" i="11"/>
  <c r="D9" i="11"/>
  <c r="F9" i="12"/>
  <c r="F9" i="11"/>
  <c r="J9" i="12"/>
  <c r="J9" i="11"/>
  <c r="E9" i="11"/>
  <c r="H9" i="12"/>
  <c r="H9" i="11"/>
  <c r="L9" i="12"/>
  <c r="I9" i="12"/>
  <c r="I9" i="11"/>
  <c r="G9" i="12"/>
  <c r="K8" i="12"/>
  <c r="K8" i="11"/>
  <c r="J8" i="12"/>
  <c r="J8" i="11"/>
  <c r="L8" i="12"/>
  <c r="L8" i="11"/>
  <c r="I8" i="12"/>
  <c r="I8" i="11"/>
  <c r="H8" i="12"/>
  <c r="H8" i="11"/>
  <c r="G8" i="12"/>
  <c r="F8" i="12"/>
  <c r="F8" i="11"/>
  <c r="E8" i="11"/>
  <c r="D8" i="11"/>
  <c r="K6" i="11"/>
  <c r="K6" i="12"/>
  <c r="J6" i="12"/>
  <c r="J6" i="11"/>
  <c r="L6" i="12"/>
  <c r="L6" i="11"/>
  <c r="I6" i="12"/>
  <c r="I6" i="11"/>
  <c r="H6" i="12"/>
  <c r="H6" i="11"/>
  <c r="G6" i="12"/>
  <c r="G6" i="11"/>
  <c r="F6" i="12"/>
  <c r="F6" i="11"/>
  <c r="E6" i="11"/>
  <c r="E14" i="12"/>
  <c r="C6" i="11"/>
  <c r="C6" i="12"/>
  <c r="J7" i="12"/>
  <c r="J7" i="11"/>
  <c r="K7" i="12"/>
  <c r="H7" i="12"/>
  <c r="H7" i="11"/>
  <c r="F7" i="12"/>
  <c r="F7" i="11"/>
  <c r="I7" i="12"/>
  <c r="I7" i="11"/>
  <c r="D7" i="11"/>
  <c r="L7" i="12"/>
  <c r="G7" i="12"/>
  <c r="G7" i="11"/>
  <c r="E7" i="11"/>
  <c r="D14" i="12"/>
  <c r="J5" i="12"/>
  <c r="J5" i="11"/>
  <c r="I5" i="11"/>
  <c r="H5" i="11"/>
  <c r="F5" i="11"/>
  <c r="E5" i="11"/>
  <c r="C7" i="11"/>
  <c r="L5" i="11"/>
  <c r="C8" i="11"/>
  <c r="C9" i="11"/>
  <c r="C9" i="12"/>
  <c r="K5" i="11"/>
  <c r="D5" i="11"/>
  <c r="G5" i="11"/>
  <c r="M5" i="12" l="1"/>
  <c r="M7" i="12"/>
  <c r="L10" i="11"/>
  <c r="M9" i="12"/>
  <c r="G10" i="11"/>
  <c r="M8" i="12"/>
  <c r="M7" i="11"/>
  <c r="D10" i="11"/>
  <c r="E10" i="11"/>
  <c r="F10" i="11"/>
  <c r="C10" i="11"/>
  <c r="H10" i="11"/>
  <c r="I10" i="11"/>
  <c r="J10" i="11"/>
  <c r="M6" i="12"/>
  <c r="K10" i="11"/>
  <c r="M6" i="11"/>
  <c r="M5" i="11"/>
  <c r="M9" i="11"/>
  <c r="M8" i="11"/>
  <c r="K14" i="12"/>
  <c r="L14" i="12"/>
  <c r="I14" i="12"/>
  <c r="H14" i="12"/>
  <c r="G14" i="12"/>
  <c r="F14" i="12"/>
  <c r="J14" i="12"/>
  <c r="C14" i="12"/>
  <c r="M10" i="11" l="1"/>
  <c r="M14" i="11" s="1"/>
  <c r="M14" i="12"/>
  <c r="M18" i="12" s="1"/>
  <c r="AF18" i="2"/>
  <c r="D18" i="4" l="1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C18" i="9"/>
  <c r="E18" i="8"/>
  <c r="G18" i="8"/>
  <c r="H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AA18" i="8"/>
  <c r="AB18" i="8"/>
  <c r="AC18" i="8"/>
  <c r="AD18" i="8"/>
  <c r="AE18" i="8"/>
  <c r="AF18" i="8"/>
  <c r="AG18" i="8"/>
  <c r="C18" i="8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C18" i="7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C18" i="6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C18" i="5"/>
  <c r="C18" i="4"/>
  <c r="C18" i="1" s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C18" i="3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G18" i="2"/>
  <c r="AH18" i="2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8" l="1"/>
  <c r="AI18" i="7"/>
  <c r="AH18" i="6"/>
  <c r="AI18" i="5"/>
  <c r="AH18" i="3"/>
  <c r="AI18" i="4"/>
  <c r="AH18" i="1" l="1"/>
  <c r="AI18" i="2"/>
  <c r="AI18" i="9"/>
</calcChain>
</file>

<file path=xl/sharedStrings.xml><?xml version="1.0" encoding="utf-8"?>
<sst xmlns="http://schemas.openxmlformats.org/spreadsheetml/2006/main" count="1121" uniqueCount="175">
  <si>
    <t>４月</t>
    <rPh sb="1" eb="2">
      <t>ガツ</t>
    </rPh>
    <phoneticPr fontId="1"/>
  </si>
  <si>
    <t>１日１回笑う</t>
    <rPh sb="1" eb="2">
      <t>ニチ</t>
    </rPh>
    <rPh sb="3" eb="4">
      <t>カイ</t>
    </rPh>
    <rPh sb="4" eb="5">
      <t>ワラ</t>
    </rPh>
    <phoneticPr fontId="1"/>
  </si>
  <si>
    <t>運動する</t>
    <rPh sb="0" eb="2">
      <t>ウンドウ</t>
    </rPh>
    <phoneticPr fontId="1"/>
  </si>
  <si>
    <t>野菜を毎食食べる</t>
    <rPh sb="0" eb="2">
      <t>ヤサイ</t>
    </rPh>
    <rPh sb="3" eb="5">
      <t>マイショク</t>
    </rPh>
    <rPh sb="5" eb="6">
      <t>タ</t>
    </rPh>
    <phoneticPr fontId="1"/>
  </si>
  <si>
    <t>毎食後歯磨きをする</t>
    <rPh sb="0" eb="3">
      <t>マイショクゴ</t>
    </rPh>
    <rPh sb="3" eb="5">
      <t>ハミガ</t>
    </rPh>
    <phoneticPr fontId="1"/>
  </si>
  <si>
    <t>１日の合計ポイント</t>
    <rPh sb="1" eb="2">
      <t>ニチ</t>
    </rPh>
    <rPh sb="3" eb="5">
      <t>ゴウケイ</t>
    </rPh>
    <phoneticPr fontId="1"/>
  </si>
  <si>
    <t>１日</t>
    <rPh sb="1" eb="2">
      <t>ニチ</t>
    </rPh>
    <phoneticPr fontId="1"/>
  </si>
  <si>
    <t>曜日</t>
    <rPh sb="0" eb="2">
      <t>ヨウビ</t>
    </rPh>
    <phoneticPr fontId="1"/>
  </si>
  <si>
    <t>日付</t>
    <rPh sb="0" eb="2">
      <t>ヒヅケ</t>
    </rPh>
    <phoneticPr fontId="1"/>
  </si>
  <si>
    <t>月</t>
  </si>
  <si>
    <t>月</t>
    <rPh sb="0" eb="1">
      <t>ゲツ</t>
    </rPh>
    <phoneticPr fontId="1"/>
  </si>
  <si>
    <t>２日</t>
    <rPh sb="1" eb="2">
      <t>ニチ</t>
    </rPh>
    <phoneticPr fontId="1"/>
  </si>
  <si>
    <t>火</t>
  </si>
  <si>
    <t>火</t>
    <rPh sb="0" eb="1">
      <t>カ</t>
    </rPh>
    <phoneticPr fontId="1"/>
  </si>
  <si>
    <t>３日</t>
    <rPh sb="1" eb="2">
      <t>ニチ</t>
    </rPh>
    <phoneticPr fontId="1"/>
  </si>
  <si>
    <t>水</t>
  </si>
  <si>
    <t>水</t>
    <rPh sb="0" eb="1">
      <t>スイ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</si>
  <si>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</si>
  <si>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</si>
  <si>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</si>
  <si>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</si>
  <si>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</si>
  <si>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</si>
  <si>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</si>
  <si>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</si>
  <si>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</si>
  <si>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</si>
  <si>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</si>
  <si>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</si>
  <si>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</si>
  <si>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</si>
  <si>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</si>
  <si>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</si>
  <si>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</si>
  <si>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</si>
  <si>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</si>
  <si>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</si>
  <si>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</si>
  <si>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</si>
  <si>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</si>
  <si>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</si>
  <si>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</si>
  <si>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</si>
  <si>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</si>
  <si>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木</t>
  </si>
  <si>
    <t>金</t>
  </si>
  <si>
    <t>土</t>
  </si>
  <si>
    <t>日</t>
  </si>
  <si>
    <t>〇</t>
    <phoneticPr fontId="1"/>
  </si>
  <si>
    <t>４月の合計</t>
    <rPh sb="1" eb="2">
      <t>ガツ</t>
    </rPh>
    <rPh sb="3" eb="5">
      <t>ゴウケイ</t>
    </rPh>
    <phoneticPr fontId="1"/>
  </si>
  <si>
    <t>※体重、血圧は数値を入力するとグラフになります</t>
    <rPh sb="1" eb="3">
      <t>タイジュウ</t>
    </rPh>
    <rPh sb="4" eb="6">
      <t>ケツアツ</t>
    </rPh>
    <rPh sb="7" eb="9">
      <t>スウチ</t>
    </rPh>
    <rPh sb="10" eb="12">
      <t>ニュウリョク</t>
    </rPh>
    <phoneticPr fontId="1"/>
  </si>
  <si>
    <t>5月</t>
    <rPh sb="1" eb="2">
      <t>ガツ</t>
    </rPh>
    <phoneticPr fontId="1"/>
  </si>
  <si>
    <t>木</t>
    <rPh sb="0" eb="1">
      <t>モク</t>
    </rPh>
    <phoneticPr fontId="1"/>
  </si>
  <si>
    <t>6月</t>
    <rPh sb="1" eb="2">
      <t>ガツ</t>
    </rPh>
    <phoneticPr fontId="1"/>
  </si>
  <si>
    <t>３１日</t>
    <rPh sb="2" eb="3">
      <t>ニチ</t>
    </rPh>
    <phoneticPr fontId="1"/>
  </si>
  <si>
    <t>金</t>
    <rPh sb="0" eb="1">
      <t>キン</t>
    </rPh>
    <phoneticPr fontId="1"/>
  </si>
  <si>
    <t>5月の合計</t>
    <rPh sb="1" eb="2">
      <t>ガツ</t>
    </rPh>
    <rPh sb="3" eb="5">
      <t>ゴウケイ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</si>
  <si>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</si>
  <si>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</si>
  <si>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6月の合計</t>
    <rPh sb="1" eb="2">
      <t>ガツ</t>
    </rPh>
    <rPh sb="3" eb="5">
      <t>ゴウケイ</t>
    </rPh>
    <phoneticPr fontId="1"/>
  </si>
  <si>
    <t>7月</t>
    <rPh sb="1" eb="2">
      <t>ガツ</t>
    </rPh>
    <phoneticPr fontId="1"/>
  </si>
  <si>
    <t>7月の合計</t>
    <rPh sb="1" eb="2">
      <t>ガツ</t>
    </rPh>
    <rPh sb="3" eb="5">
      <t>ゴウケイ</t>
    </rPh>
    <phoneticPr fontId="1"/>
  </si>
  <si>
    <t>8月</t>
    <rPh sb="1" eb="2">
      <t>ガツ</t>
    </rPh>
    <phoneticPr fontId="1"/>
  </si>
  <si>
    <t>8月の合計</t>
    <rPh sb="1" eb="2">
      <t>ガツ</t>
    </rPh>
    <rPh sb="3" eb="5">
      <t>ゴウケイ</t>
    </rPh>
    <phoneticPr fontId="1"/>
  </si>
  <si>
    <t>9月</t>
    <rPh sb="1" eb="2">
      <t>ガツ</t>
    </rPh>
    <phoneticPr fontId="1"/>
  </si>
  <si>
    <t>9月の合計</t>
    <rPh sb="1" eb="2">
      <t>ガツ</t>
    </rPh>
    <rPh sb="3" eb="5">
      <t>ゴウケイ</t>
    </rPh>
    <phoneticPr fontId="1"/>
  </si>
  <si>
    <t>10月</t>
    <rPh sb="2" eb="3">
      <t>ガツ</t>
    </rPh>
    <phoneticPr fontId="1"/>
  </si>
  <si>
    <t>10月の合計</t>
    <rPh sb="2" eb="3">
      <t>ガツ</t>
    </rPh>
    <rPh sb="4" eb="6">
      <t>ゴウケイ</t>
    </rPh>
    <phoneticPr fontId="1"/>
  </si>
  <si>
    <t>11月</t>
    <rPh sb="2" eb="3">
      <t>ガツ</t>
    </rPh>
    <phoneticPr fontId="1"/>
  </si>
  <si>
    <t>11月の合計</t>
    <rPh sb="2" eb="3">
      <t>ガツ</t>
    </rPh>
    <rPh sb="4" eb="6">
      <t>ゴウケイ</t>
    </rPh>
    <phoneticPr fontId="1"/>
  </si>
  <si>
    <t>12月</t>
    <rPh sb="2" eb="3">
      <t>ガツ</t>
    </rPh>
    <phoneticPr fontId="1"/>
  </si>
  <si>
    <t>12月の合計</t>
    <rPh sb="2" eb="3">
      <t>ガツ</t>
    </rPh>
    <rPh sb="4" eb="6">
      <t>ゴウケイ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</si>
  <si>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</si>
  <si>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</si>
  <si>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</si>
  <si>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</si>
  <si>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</si>
  <si>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</si>
  <si>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</si>
  <si>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</si>
  <si>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</si>
  <si>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例</t>
    <rPh sb="0" eb="1">
      <t>レイ</t>
    </rPh>
    <phoneticPr fontId="1"/>
  </si>
  <si>
    <t>〇</t>
    <phoneticPr fontId="1"/>
  </si>
  <si>
    <t>ボーナスポイント</t>
    <phoneticPr fontId="1"/>
  </si>
  <si>
    <t>5ポイント合計</t>
    <rPh sb="5" eb="7">
      <t>ゴウケイ</t>
    </rPh>
    <phoneticPr fontId="1"/>
  </si>
  <si>
    <t>あなたの合計ポイント</t>
    <rPh sb="4" eb="6">
      <t>ゴウケイ</t>
    </rPh>
    <phoneticPr fontId="1"/>
  </si>
  <si>
    <t>ポイント</t>
    <phoneticPr fontId="1"/>
  </si>
  <si>
    <t>就寝２時間前までに食べ終わる</t>
    <rPh sb="0" eb="2">
      <t>シュウシン</t>
    </rPh>
    <rPh sb="3" eb="6">
      <t>ジカンマエ</t>
    </rPh>
    <rPh sb="9" eb="10">
      <t>タ</t>
    </rPh>
    <rPh sb="11" eb="12">
      <t>オ</t>
    </rPh>
    <phoneticPr fontId="1"/>
  </si>
  <si>
    <t>朝食を食べる</t>
    <rPh sb="0" eb="2">
      <t>チョウショク</t>
    </rPh>
    <rPh sb="3" eb="4">
      <t>タ</t>
    </rPh>
    <phoneticPr fontId="1"/>
  </si>
  <si>
    <t>よく噛んで毎食20分以上かけて食べる</t>
    <rPh sb="2" eb="3">
      <t>カ</t>
    </rPh>
    <rPh sb="5" eb="7">
      <t>マイショク</t>
    </rPh>
    <rPh sb="9" eb="10">
      <t>フン</t>
    </rPh>
    <rPh sb="10" eb="12">
      <t>イジョウ</t>
    </rPh>
    <rPh sb="15" eb="16">
      <t>タ</t>
    </rPh>
    <phoneticPr fontId="1"/>
  </si>
  <si>
    <t>血圧を測る　　　収縮期数値(mmHg)</t>
  </si>
  <si>
    <t>体重を測る　　　数値(㎏)</t>
  </si>
  <si>
    <t>ひとこと日記</t>
    <rPh sb="4" eb="6">
      <t>ニッキ</t>
    </rPh>
    <phoneticPr fontId="1"/>
  </si>
  <si>
    <t>　　　　　　　　拡張期数値(mmHg）</t>
    <phoneticPr fontId="1"/>
  </si>
  <si>
    <t>自由目標「　　　　　　　　　　　　　」</t>
  </si>
  <si>
    <t>←５ポイントシートの合計を入力してください。</t>
    <rPh sb="10" eb="12">
      <t>ゴウケイ</t>
    </rPh>
    <rPh sb="13" eb="15">
      <t>ニュウリョク</t>
    </rPh>
    <phoneticPr fontId="1"/>
  </si>
  <si>
    <t>自由目標「　　　　　　　　　　　　　」</t>
    <phoneticPr fontId="1"/>
  </si>
  <si>
    <t>←報告フォームで報告される場合は自動計算されます。</t>
    <rPh sb="1" eb="3">
      <t>ホウコク</t>
    </rPh>
    <rPh sb="8" eb="10">
      <t>ホウコク</t>
    </rPh>
    <rPh sb="13" eb="15">
      <t>バアイ</t>
    </rPh>
    <rPh sb="16" eb="20">
      <t>ジドウケイサン</t>
    </rPh>
    <phoneticPr fontId="1"/>
  </si>
  <si>
    <t>赤枠のみ入力してください。</t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</si>
  <si>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</si>
  <si>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</si>
  <si>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</si>
  <si>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</si>
  <si>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</si>
  <si>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</si>
  <si>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</si>
  <si>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</si>
  <si>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</si>
  <si>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</si>
  <si>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</si>
  <si>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</si>
  <si>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１日1回笑う</t>
    <rPh sb="1" eb="2">
      <t>ニチ</t>
    </rPh>
    <rPh sb="3" eb="4">
      <t>カイ</t>
    </rPh>
    <rPh sb="4" eb="5">
      <t>ワラ</t>
    </rPh>
    <phoneticPr fontId="1"/>
  </si>
  <si>
    <t>体重を測る</t>
    <rPh sb="0" eb="2">
      <t>タイジュウ</t>
    </rPh>
    <rPh sb="3" eb="4">
      <t>ハカ</t>
    </rPh>
    <phoneticPr fontId="1"/>
  </si>
  <si>
    <t>血圧を測る</t>
    <rPh sb="0" eb="2">
      <t>ケツアツ</t>
    </rPh>
    <rPh sb="3" eb="4">
      <t>ハカ</t>
    </rPh>
    <phoneticPr fontId="1"/>
  </si>
  <si>
    <t>自由目標</t>
    <rPh sb="0" eb="4">
      <t>ジユウモクヒョウ</t>
    </rPh>
    <phoneticPr fontId="1"/>
  </si>
  <si>
    <t>就寝2時間前までに
食べ終わる</t>
    <rPh sb="0" eb="2">
      <t>シュウシン</t>
    </rPh>
    <rPh sb="3" eb="6">
      <t>ジカンマエ</t>
    </rPh>
    <rPh sb="10" eb="11">
      <t>タ</t>
    </rPh>
    <rPh sb="12" eb="13">
      <t>オ</t>
    </rPh>
    <phoneticPr fontId="1"/>
  </si>
  <si>
    <t>合計</t>
    <rPh sb="0" eb="2">
      <t>ゴウケイ</t>
    </rPh>
    <phoneticPr fontId="1"/>
  </si>
  <si>
    <t>グッピーヘルスケアアプリで
貯まったポイント</t>
    <rPh sb="14" eb="15">
      <t>タ</t>
    </rPh>
    <phoneticPr fontId="1"/>
  </si>
  <si>
    <t>かがやきポイントに交換できるアプリのポイントです。
(自動計算されます)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</si>
  <si>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</si>
  <si>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</si>
  <si>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</si>
  <si>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2月の合計</t>
    <rPh sb="1" eb="2">
      <t>ガツ</t>
    </rPh>
    <rPh sb="3" eb="5">
      <t>ゴウケイ</t>
    </rPh>
    <phoneticPr fontId="1"/>
  </si>
  <si>
    <t>1月の合計</t>
    <rPh sb="1" eb="2">
      <t>ガツ</t>
    </rPh>
    <rPh sb="3" eb="5">
      <t>ゴウケイ</t>
    </rPh>
    <phoneticPr fontId="1"/>
  </si>
  <si>
    <t>3月の合計</t>
    <rPh sb="1" eb="2">
      <t>ガツ</t>
    </rPh>
    <rPh sb="3" eb="5">
      <t>ゴウケイ</t>
    </rPh>
    <phoneticPr fontId="1"/>
  </si>
  <si>
    <t>※ポイント期間は終了しましたが、引き続き取り組みましょう</t>
    <rPh sb="5" eb="7">
      <t>キカン</t>
    </rPh>
    <rPh sb="8" eb="10">
      <t>シュウリョウ</t>
    </rPh>
    <rPh sb="16" eb="17">
      <t>ヒ</t>
    </rPh>
    <rPh sb="18" eb="19">
      <t>ツヅ</t>
    </rPh>
    <rPh sb="20" eb="21">
      <t>ト</t>
    </rPh>
    <rPh sb="22" eb="23">
      <t>ク</t>
    </rPh>
    <phoneticPr fontId="1"/>
  </si>
  <si>
    <t>※第1回抽選のポイント報告期間は9月1日～9月20日です！</t>
    <rPh sb="1" eb="2">
      <t>ダイ</t>
    </rPh>
    <rPh sb="3" eb="4">
      <t>カイ</t>
    </rPh>
    <rPh sb="4" eb="6">
      <t>チュウセン</t>
    </rPh>
    <rPh sb="11" eb="13">
      <t>ホウコク</t>
    </rPh>
    <rPh sb="13" eb="15">
      <t>キカン</t>
    </rPh>
    <rPh sb="17" eb="18">
      <t>ガツ</t>
    </rPh>
    <rPh sb="19" eb="20">
      <t>ニチ</t>
    </rPh>
    <rPh sb="22" eb="23">
      <t>ガツ</t>
    </rPh>
    <rPh sb="25" eb="26">
      <t>ニチ</t>
    </rPh>
    <phoneticPr fontId="1"/>
  </si>
  <si>
    <t>赤枠のみ入力してください。1～7,10は〇を選択、８～9は数値を入力。9.血圧は収縮期、拡張期の両方を入力するとポイント加算されます。</t>
    <phoneticPr fontId="1"/>
  </si>
  <si>
    <t>赤枠のみ入力してください。1～7,10は〇を選択、８～9は数値を入力。9.血圧は収縮期、拡張期の両方を入力するとポイント加算されます。</t>
    <phoneticPr fontId="1"/>
  </si>
  <si>
    <t>赤枠のみ入力してください。1～7,10は〇を選択、８～9は数値を入力。9.血圧は収縮期、拡張期の両方を入力するとポイント加算されます。</t>
    <phoneticPr fontId="1"/>
  </si>
  <si>
    <t>赤枠のみ入力してください。1～7,10は〇を選択、８～9は数値を入力。9.血圧は収縮期、拡張期の両方を入力するとポイント加算されます。</t>
    <phoneticPr fontId="1"/>
  </si>
  <si>
    <t>赤枠のみ入力してください。1～7,10は〇を選択、８～9は数値を入力。9.血圧は収縮期、拡張期の両方を入力するとポイント加算されます。</t>
    <phoneticPr fontId="1"/>
  </si>
  <si>
    <t>赤枠のみ入力してください。1～7,10は〇を選択、８～9は数値を入力。9.血圧は収縮期、拡張期の両方を入力するとポイント加算されます。</t>
    <rPh sb="0" eb="2">
      <t>アカワク</t>
    </rPh>
    <rPh sb="4" eb="6">
      <t>ニュウリョク</t>
    </rPh>
    <rPh sb="22" eb="24">
      <t>センタク</t>
    </rPh>
    <rPh sb="29" eb="31">
      <t>スウチ</t>
    </rPh>
    <rPh sb="32" eb="34">
      <t>ニュウリョク</t>
    </rPh>
    <rPh sb="37" eb="39">
      <t>ケツアツ</t>
    </rPh>
    <rPh sb="40" eb="43">
      <t>シュウシュクキ</t>
    </rPh>
    <rPh sb="44" eb="47">
      <t>カクチョウキ</t>
    </rPh>
    <rPh sb="48" eb="50">
      <t>リョウホウ</t>
    </rPh>
    <rPh sb="51" eb="53">
      <t>ニュウリョク</t>
    </rPh>
    <rPh sb="60" eb="62">
      <t>カサン</t>
    </rPh>
    <phoneticPr fontId="1"/>
  </si>
  <si>
    <t>4月</t>
    <rPh sb="1" eb="2">
      <t>ガツ</t>
    </rPh>
    <phoneticPr fontId="1"/>
  </si>
  <si>
    <t>月</t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</si>
  <si>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</si>
  <si>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</si>
  <si>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</si>
  <si>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</si>
  <si>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</si>
  <si>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</si>
  <si>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</si>
  <si>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</si>
  <si>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</si>
  <si>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</si>
  <si>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令和8年度マイチャレンジ日記</t>
    <rPh sb="0" eb="2">
      <t>レイワ</t>
    </rPh>
    <rPh sb="3" eb="5">
      <t>ネンド</t>
    </rPh>
    <rPh sb="12" eb="14">
      <t>ニッキ</t>
    </rPh>
    <phoneticPr fontId="1"/>
  </si>
  <si>
    <t>令和8年度1ポイント合計</t>
    <rPh sb="0" eb="2">
      <t>レイワ</t>
    </rPh>
    <rPh sb="3" eb="5">
      <t>ネンド</t>
    </rPh>
    <rPh sb="10" eb="12">
      <t>ゴウケイ</t>
    </rPh>
    <phoneticPr fontId="1"/>
  </si>
  <si>
    <t>令和8年度マイチャレンジ日記</t>
    <rPh sb="0" eb="2">
      <t>レイワ</t>
    </rPh>
    <rPh sb="3" eb="4">
      <t>ネン</t>
    </rPh>
    <rPh sb="4" eb="5">
      <t>ド</t>
    </rPh>
    <rPh sb="12" eb="14">
      <t>ニッキ</t>
    </rPh>
    <phoneticPr fontId="1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</si>
  <si>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sz val="14"/>
        <color theme="1"/>
        <rFont val="メイリオ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>家庭血圧を測っていますか？
家庭で普段の血圧を知ることは健康管理にとても重要です。
測定のタイミングを決めて、手帳に記録しましょう！</t>
    </r>
    <rPh sb="58" eb="59">
      <t>キ</t>
    </rPh>
    <rPh sb="62" eb="64">
      <t>テチョウ</t>
    </rPh>
    <rPh sb="65" eb="67">
      <t>キロク</t>
    </rPh>
    <phoneticPr fontId="15"/>
  </si>
  <si>
    <t>燕市総合型スポーツクラブ加入
（200ポイント）</t>
    <rPh sb="0" eb="2">
      <t>ツバメシ</t>
    </rPh>
    <rPh sb="2" eb="5">
      <t>ソウゴウガタ</t>
    </rPh>
    <rPh sb="12" eb="14">
      <t>カニュウ</t>
    </rPh>
    <phoneticPr fontId="1"/>
  </si>
  <si>
    <t>よく噛んで毎食20分
以上かけて食べる</t>
    <rPh sb="2" eb="3">
      <t>カ</t>
    </rPh>
    <rPh sb="5" eb="7">
      <t>マイショク</t>
    </rPh>
    <rPh sb="9" eb="10">
      <t>フン</t>
    </rPh>
    <rPh sb="11" eb="13">
      <t>イジョウ</t>
    </rPh>
    <rPh sb="16" eb="17">
      <t>タ</t>
    </rPh>
    <phoneticPr fontId="1"/>
  </si>
  <si>
    <t>赤枠のみご記入ください</t>
    <rPh sb="0" eb="2">
      <t>アカワク</t>
    </rPh>
    <rPh sb="5" eb="7">
      <t>キニュウ</t>
    </rPh>
    <phoneticPr fontId="1"/>
  </si>
  <si>
    <t>https://logoform.jp/form/JYpZ/1392068</t>
    <phoneticPr fontId="1"/>
  </si>
  <si>
    <t>第1回抽選ポイント報告は9/20（日）まで！</t>
    <rPh sb="0" eb="1">
      <t>ダイ</t>
    </rPh>
    <rPh sb="2" eb="3">
      <t>カイ</t>
    </rPh>
    <rPh sb="3" eb="5">
      <t>チュウセン</t>
    </rPh>
    <rPh sb="9" eb="11">
      <t>ホウコク</t>
    </rPh>
    <rPh sb="17" eb="18">
      <t>ニチ</t>
    </rPh>
    <phoneticPr fontId="1"/>
  </si>
  <si>
    <t>第2回抽選ポイント報告は1/31（日）まで！</t>
    <rPh sb="0" eb="1">
      <t>ダイ</t>
    </rPh>
    <rPh sb="2" eb="3">
      <t>カイ</t>
    </rPh>
    <rPh sb="3" eb="5">
      <t>チュウセン</t>
    </rPh>
    <rPh sb="9" eb="11">
      <t>ホウコク</t>
    </rPh>
    <rPh sb="17" eb="18">
      <t>ニチ</t>
    </rPh>
    <phoneticPr fontId="1"/>
  </si>
  <si>
    <t>https://logoform.jp/form/JYpZ/1392073</t>
    <phoneticPr fontId="1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</si>
  <si>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>スポーツの秋です！健康づくりの基本として「運動」があげられます。
なかなか運動を始められないという人は、ストレッチや足踏みをするなど、
1日10分からでも体を動かすことを意識してみませんか？</t>
    </r>
    <rPh sb="1" eb="3">
      <t>ケンコウ</t>
    </rPh>
    <rPh sb="12" eb="13">
      <t>アキ</t>
    </rPh>
    <rPh sb="56" eb="57">
      <t>ヒト</t>
    </rPh>
    <rPh sb="65" eb="67">
      <t>アシブ</t>
    </rPh>
    <rPh sb="92" eb="94">
      <t>イシキ</t>
    </rPh>
    <phoneticPr fontId="15"/>
  </si>
  <si>
    <r>
      <rPr>
        <sz val="10.5"/>
        <color rgb="FFFF0000"/>
        <rFont val="メイリオ"/>
        <family val="3"/>
        <charset val="128"/>
      </rPr>
      <t>★</t>
    </r>
    <r>
      <rPr>
        <b/>
        <sz val="10.5"/>
        <rFont val="メイリオ"/>
        <family val="3"/>
        <charset val="128"/>
      </rPr>
      <t>お得メモ</t>
    </r>
    <r>
      <rPr>
        <sz val="10.5"/>
        <color rgb="FFFF0000"/>
        <rFont val="メイリオ"/>
        <family val="3"/>
        <charset val="128"/>
      </rPr>
      <t>★</t>
    </r>
    <r>
      <rPr>
        <sz val="10.5"/>
        <rFont val="メイリオ"/>
        <family val="3"/>
        <charset val="128"/>
      </rPr>
      <t xml:space="preserve">
</t>
    </r>
    <r>
      <rPr>
        <b/>
        <sz val="12"/>
        <rFont val="メイリオ"/>
        <family val="3"/>
        <charset val="128"/>
      </rPr>
      <t>４月～８月までのポイントを９月に報告しよう！！</t>
    </r>
    <rPh sb="2" eb="3">
      <t>トク</t>
    </rPh>
    <rPh sb="8" eb="9">
      <t>ガツ</t>
    </rPh>
    <rPh sb="11" eb="12">
      <t>ガツ</t>
    </rPh>
    <rPh sb="21" eb="22">
      <t>ガツ</t>
    </rPh>
    <rPh sb="23" eb="25">
      <t>ホウコク</t>
    </rPh>
    <phoneticPr fontId="15"/>
  </si>
  <si>
    <r>
      <rPr>
        <sz val="10.5"/>
        <color rgb="FFFF0000"/>
        <rFont val="メイリオ"/>
        <family val="3"/>
        <charset val="128"/>
      </rPr>
      <t>★</t>
    </r>
    <r>
      <rPr>
        <b/>
        <sz val="10.5"/>
        <rFont val="メイリオ"/>
        <family val="3"/>
        <charset val="128"/>
      </rPr>
      <t>お得メモ</t>
    </r>
    <r>
      <rPr>
        <sz val="10.5"/>
        <color rgb="FFFF0000"/>
        <rFont val="メイリオ"/>
        <family val="3"/>
        <charset val="128"/>
      </rPr>
      <t>★</t>
    </r>
    <r>
      <rPr>
        <sz val="10.5"/>
        <rFont val="メイリオ"/>
        <family val="3"/>
        <charset val="128"/>
      </rPr>
      <t xml:space="preserve">
</t>
    </r>
    <r>
      <rPr>
        <b/>
        <sz val="12"/>
        <rFont val="メイリオ"/>
        <family val="3"/>
        <charset val="128"/>
      </rPr>
      <t>４月～12月までのポイントを１月に報告しよう！！</t>
    </r>
    <rPh sb="8" eb="9">
      <t>ガツ</t>
    </rPh>
    <rPh sb="12" eb="13">
      <t>ガツ</t>
    </rPh>
    <rPh sb="22" eb="23">
      <t>ガツ</t>
    </rPh>
    <rPh sb="24" eb="26">
      <t>ホウコク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</si>
  <si>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 xml:space="preserve">★
</t>
    </r>
    <r>
      <rPr>
        <sz val="14"/>
        <color theme="1"/>
        <rFont val="HG丸ｺﾞｼｯｸM-PRO"/>
        <family val="3"/>
        <charset val="128"/>
      </rPr>
      <t>熱中症は「屋外」で発症するイメージですが、
「屋内」でも同じくらい発症リスクがあります。水分補給はもちろんのこと、
エアコン等を使用し、快適に夏を過ごしましょう！</t>
    </r>
    <rPh sb="1" eb="3">
      <t>ケンコウ</t>
    </rPh>
    <rPh sb="7" eb="10">
      <t>ネッチュウショウ</t>
    </rPh>
    <rPh sb="12" eb="14">
      <t>オクガイ</t>
    </rPh>
    <rPh sb="16" eb="18">
      <t>ハッショウ</t>
    </rPh>
    <rPh sb="30" eb="32">
      <t>オクナイ</t>
    </rPh>
    <rPh sb="35" eb="36">
      <t>オナ</t>
    </rPh>
    <rPh sb="40" eb="42">
      <t>ハッショウ</t>
    </rPh>
    <rPh sb="51" eb="55">
      <t>スイブンホキュウ</t>
    </rPh>
    <rPh sb="69" eb="70">
      <t>トウ</t>
    </rPh>
    <rPh sb="71" eb="73">
      <t>シヨウ</t>
    </rPh>
    <rPh sb="75" eb="77">
      <t>カイテキ</t>
    </rPh>
    <rPh sb="78" eb="79">
      <t>ナツ</t>
    </rPh>
    <rPh sb="80" eb="81">
      <t>ス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</si>
  <si>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>8月31日は「野菜の日」です。野菜を食べていますか？毎食野菜を
食べると毎日1ポイントゲット！毎日350g目指して食べましょう！
汁物に入れると量が減って食べやすいです♪</t>
    </r>
    <rPh sb="1" eb="3">
      <t>ケンコウ</t>
    </rPh>
    <rPh sb="8" eb="9">
      <t>ガツ</t>
    </rPh>
    <rPh sb="11" eb="12">
      <t>ニチ</t>
    </rPh>
    <rPh sb="14" eb="16">
      <t>ヤサイ</t>
    </rPh>
    <rPh sb="17" eb="18">
      <t>ヒ</t>
    </rPh>
    <rPh sb="22" eb="24">
      <t>ヤサイ</t>
    </rPh>
    <rPh sb="25" eb="26">
      <t>タ</t>
    </rPh>
    <rPh sb="33" eb="37">
      <t>マイショクヤサイ</t>
    </rPh>
    <rPh sb="39" eb="40">
      <t>タ</t>
    </rPh>
    <rPh sb="43" eb="45">
      <t>マイニチ</t>
    </rPh>
    <rPh sb="54" eb="56">
      <t>マイニチ</t>
    </rPh>
    <rPh sb="60" eb="62">
      <t>メザ</t>
    </rPh>
    <rPh sb="64" eb="65">
      <t>タ</t>
    </rPh>
    <rPh sb="72" eb="74">
      <t>シルモノ</t>
    </rPh>
    <rPh sb="75" eb="76">
      <t>イ</t>
    </rPh>
    <rPh sb="79" eb="80">
      <t>カサ</t>
    </rPh>
    <rPh sb="81" eb="82">
      <t>ヘ</t>
    </rPh>
    <rPh sb="84" eb="85">
      <t>タ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</si>
  <si>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sz val="14"/>
        <rFont val="メイリオ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3月第２木曜日（今年は3月11日）は世界腎臓デーです。
腎臓病の初期は、ほとんど自覚症状がありません。
早期発見するためにも、年に1回健康診断を受けましょう！</t>
    </r>
    <rPh sb="1" eb="3">
      <t>ケンコウ</t>
    </rPh>
    <rPh sb="39" eb="41">
      <t>ショキ</t>
    </rPh>
    <rPh sb="47" eb="51">
      <t>ジカクショウジョウ</t>
    </rPh>
    <rPh sb="59" eb="63">
      <t>ソウキハッケン</t>
    </rPh>
    <rPh sb="70" eb="71">
      <t>ネン</t>
    </rPh>
    <rPh sb="73" eb="74">
      <t>カイ</t>
    </rPh>
    <rPh sb="74" eb="78">
      <t>ケンコウシンダン</t>
    </rPh>
    <rPh sb="79" eb="80">
      <t>ウ</t>
    </rPh>
    <phoneticPr fontId="15"/>
  </si>
  <si>
    <t>かかりつけ医がいる
（50ポイント）</t>
    <rPh sb="5" eb="6">
      <t>イ</t>
    </rPh>
    <phoneticPr fontId="1"/>
  </si>
  <si>
    <t>家族や友人などに事業を紹介した
（50ポイント）</t>
    <rPh sb="0" eb="2">
      <t>カゾク</t>
    </rPh>
    <rPh sb="3" eb="5">
      <t>ユウジン</t>
    </rPh>
    <rPh sb="8" eb="10">
      <t>ジギョウ</t>
    </rPh>
    <rPh sb="11" eb="13">
      <t>ショウカイ</t>
    </rPh>
    <phoneticPr fontId="1"/>
  </si>
  <si>
    <t>ペア・グループ歩数大合戦に参加
（各50ポイント）</t>
    <rPh sb="7" eb="12">
      <t>ホスウダイガッセン</t>
    </rPh>
    <rPh sb="13" eb="15">
      <t>サンカ</t>
    </rPh>
    <rPh sb="17" eb="18">
      <t>カク</t>
    </rPh>
    <phoneticPr fontId="1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</si>
  <si>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sz val="10.5"/>
        <rFont val="ＭＳ Ｐゴシック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だんだんと暖かい季節になってきました！
春は外出する機会が増え、人と関わる場面も多くなります。
挨拶や会話を大切にして、心の健康を整えましょう。</t>
    </r>
    <rPh sb="1" eb="3">
      <t>ケンコウ</t>
    </rPh>
    <rPh sb="12" eb="13">
      <t>アタタ</t>
    </rPh>
    <rPh sb="15" eb="17">
      <t>キセツ</t>
    </rPh>
    <rPh sb="27" eb="28">
      <t>ハル</t>
    </rPh>
    <rPh sb="29" eb="31">
      <t>ガイシュツ</t>
    </rPh>
    <rPh sb="33" eb="35">
      <t>キカイ</t>
    </rPh>
    <rPh sb="36" eb="37">
      <t>フ</t>
    </rPh>
    <rPh sb="39" eb="40">
      <t>ヒト</t>
    </rPh>
    <rPh sb="41" eb="42">
      <t>カカ</t>
    </rPh>
    <rPh sb="44" eb="46">
      <t>バメン</t>
    </rPh>
    <rPh sb="47" eb="48">
      <t>オオ</t>
    </rPh>
    <rPh sb="55" eb="57">
      <t>アイサツ</t>
    </rPh>
    <rPh sb="58" eb="60">
      <t>カイワ</t>
    </rPh>
    <rPh sb="61" eb="63">
      <t>タイセツ</t>
    </rPh>
    <rPh sb="67" eb="68">
      <t>ココロ</t>
    </rPh>
    <rPh sb="69" eb="71">
      <t>ケンコウ</t>
    </rPh>
    <rPh sb="72" eb="73">
      <t>トトノ</t>
    </rPh>
    <phoneticPr fontId="15"/>
  </si>
  <si>
    <t>血圧を測る　　　収縮期数値(mmHg)</t>
    <phoneticPr fontId="1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</si>
  <si>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 xml:space="preserve">
</t>
    </r>
    <r>
      <rPr>
        <sz val="13.5"/>
        <rFont val="HG丸ｺﾞｼｯｸM-PRO"/>
        <family val="3"/>
        <charset val="128"/>
      </rPr>
      <t>血管の健康寿命を延ばすために「減塩」が必要です。
減塩を成功させるために「香りを効かせること」を意識してみましょう！
ねぎや玉ねぎ、山菜等の香り高い旬の食材を活用し、減塩をスタートしてませんか？</t>
    </r>
    <rPh sb="1" eb="3">
      <t>ケンコウ</t>
    </rPh>
    <rPh sb="7" eb="9">
      <t>ケッカン</t>
    </rPh>
    <rPh sb="10" eb="14">
      <t>ケンコウジュミョウ</t>
    </rPh>
    <rPh sb="15" eb="16">
      <t>ノ</t>
    </rPh>
    <rPh sb="22" eb="24">
      <t>ゲンエン</t>
    </rPh>
    <rPh sb="26" eb="28">
      <t>ヒツヨウ</t>
    </rPh>
    <rPh sb="32" eb="34">
      <t>ゲンエン</t>
    </rPh>
    <rPh sb="35" eb="37">
      <t>セイコウ</t>
    </rPh>
    <rPh sb="44" eb="45">
      <t>カオ</t>
    </rPh>
    <rPh sb="47" eb="48">
      <t>キ</t>
    </rPh>
    <rPh sb="55" eb="57">
      <t>イシキ</t>
    </rPh>
    <rPh sb="69" eb="70">
      <t>タマ</t>
    </rPh>
    <rPh sb="73" eb="75">
      <t>サンサイ</t>
    </rPh>
    <rPh sb="75" eb="76">
      <t>トウ</t>
    </rPh>
    <rPh sb="77" eb="78">
      <t>カオ</t>
    </rPh>
    <rPh sb="79" eb="80">
      <t>ダカ</t>
    </rPh>
    <rPh sb="81" eb="82">
      <t>シュン</t>
    </rPh>
    <rPh sb="83" eb="85">
      <t>ショクザイ</t>
    </rPh>
    <rPh sb="86" eb="88">
      <t>カツヨウ</t>
    </rPh>
    <rPh sb="90" eb="92">
      <t>ゲンエン</t>
    </rPh>
    <phoneticPr fontId="15"/>
  </si>
  <si>
    <t>年間目標達成
（50ポイント）</t>
    <rPh sb="0" eb="4">
      <t>ネンカンモクヒョウ</t>
    </rPh>
    <rPh sb="4" eb="6">
      <t>タッセイ</t>
    </rPh>
    <phoneticPr fontId="1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</si>
  <si>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sz val="14"/>
        <rFont val="メイリオ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腸内環境を整えることは、免疫力の維持や生活習慣病予防など
全身の調子を整え、私たちの健康を守ることにつながります。
腸内環境を整えるための望ましい食生活のポイントはこちら▶</t>
    </r>
    <rPh sb="1" eb="3">
      <t>ケンコウ</t>
    </rPh>
    <rPh sb="7" eb="9">
      <t>チョウナイ</t>
    </rPh>
    <rPh sb="9" eb="11">
      <t>カンキョウ</t>
    </rPh>
    <rPh sb="12" eb="13">
      <t>トトノ</t>
    </rPh>
    <rPh sb="19" eb="22">
      <t>メンエキリョク</t>
    </rPh>
    <rPh sb="23" eb="25">
      <t>イジ</t>
    </rPh>
    <rPh sb="26" eb="33">
      <t>セイカツシュウカンビョウヨボウ</t>
    </rPh>
    <rPh sb="36" eb="38">
      <t>ゼンシン</t>
    </rPh>
    <rPh sb="39" eb="41">
      <t>チョウシ</t>
    </rPh>
    <rPh sb="42" eb="43">
      <t>トトノ</t>
    </rPh>
    <rPh sb="45" eb="46">
      <t>ワタシ</t>
    </rPh>
    <rPh sb="49" eb="51">
      <t>ケンコウ</t>
    </rPh>
    <rPh sb="52" eb="53">
      <t>マモ</t>
    </rPh>
    <rPh sb="65" eb="69">
      <t>チョウナイカンキョウ</t>
    </rPh>
    <rPh sb="70" eb="71">
      <t>トトノ</t>
    </rPh>
    <rPh sb="76" eb="77">
      <t>ノゾ</t>
    </rPh>
    <rPh sb="80" eb="83">
      <t>ショクセイカツ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</si>
  <si>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「脂肪肝」を知っていますか？脂肪肝は放っておくと
生活習慣病の進行にもつながるため、早めの食事や運動、飲酒習慣の
見直しが大切です。予防・改善のためにできることはこちらから▶</t>
    </r>
    <rPh sb="1" eb="3">
      <t>ケンコウ</t>
    </rPh>
    <rPh sb="8" eb="11">
      <t>シボウカン</t>
    </rPh>
    <rPh sb="13" eb="14">
      <t>シ</t>
    </rPh>
    <rPh sb="21" eb="24">
      <t>シボウカン</t>
    </rPh>
    <rPh sb="25" eb="26">
      <t>ホウ</t>
    </rPh>
    <rPh sb="32" eb="37">
      <t>セイカツシュウカンビョウ</t>
    </rPh>
    <rPh sb="38" eb="40">
      <t>シンコウ</t>
    </rPh>
    <rPh sb="49" eb="50">
      <t>ハヤ</t>
    </rPh>
    <rPh sb="52" eb="54">
      <t>ショクジ</t>
    </rPh>
    <rPh sb="55" eb="57">
      <t>ウンドウ</t>
    </rPh>
    <rPh sb="58" eb="62">
      <t>インシュシュウカン</t>
    </rPh>
    <rPh sb="64" eb="66">
      <t>ミナオ</t>
    </rPh>
    <rPh sb="68" eb="70">
      <t>タイセツ</t>
    </rPh>
    <rPh sb="73" eb="75">
      <t>ヨボウ</t>
    </rPh>
    <rPh sb="76" eb="78">
      <t>カイゼン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</si>
  <si>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color theme="1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sz val="14"/>
        <color theme="1"/>
        <rFont val="メイリオ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>９月はがん征圧月間です。がんの正しい知識を知り、
検診の大切さを考える月間です。自分と大切な人のため、
がん検診を受診しましょう。がん検診についてはこちらから▶</t>
    </r>
    <rPh sb="1" eb="3">
      <t>ケンコウ</t>
    </rPh>
    <rPh sb="8" eb="9">
      <t>ガツ</t>
    </rPh>
    <rPh sb="12" eb="14">
      <t>セイアツ</t>
    </rPh>
    <rPh sb="14" eb="16">
      <t>ゲッカン</t>
    </rPh>
    <rPh sb="22" eb="23">
      <t>タダ</t>
    </rPh>
    <rPh sb="25" eb="27">
      <t>チシキ</t>
    </rPh>
    <rPh sb="28" eb="29">
      <t>シ</t>
    </rPh>
    <rPh sb="32" eb="34">
      <t>ケンシン</t>
    </rPh>
    <rPh sb="35" eb="37">
      <t>タイセツ</t>
    </rPh>
    <rPh sb="39" eb="40">
      <t>カンガ</t>
    </rPh>
    <rPh sb="42" eb="44">
      <t>ゲッカン</t>
    </rPh>
    <rPh sb="47" eb="49">
      <t>ジブン</t>
    </rPh>
    <rPh sb="50" eb="52">
      <t>タイセツ</t>
    </rPh>
    <rPh sb="53" eb="54">
      <t>ヒト</t>
    </rPh>
    <rPh sb="61" eb="63">
      <t>ケンシン</t>
    </rPh>
    <rPh sb="64" eb="66">
      <t>ジュシン</t>
    </rPh>
    <rPh sb="74" eb="76">
      <t>ケンシン</t>
    </rPh>
    <phoneticPr fontId="15"/>
  </si>
  <si>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>健康メモ</t>
    </r>
    <r>
      <rPr>
        <b/>
        <sz val="14"/>
        <color rgb="FFFF0000"/>
        <rFont val="メイリオ"/>
        <family val="3"/>
        <charset val="128"/>
      </rPr>
      <t>★</t>
    </r>
    <r>
      <rPr>
        <b/>
        <sz val="14"/>
        <rFont val="メイリオ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糖尿病と歯周病に深い関係があることをご存知ですか？
歯の定期検診を受けて、歯周病ケアと糖尿病の予防・管理に
役立てましょう。予防するためのポイントはこちらから　▶</t>
    </r>
    <rPh sb="1" eb="3">
      <t>ケンコウ</t>
    </rPh>
    <rPh sb="7" eb="10">
      <t>トウニョウビョウ</t>
    </rPh>
    <rPh sb="11" eb="13">
      <t>シシュウ</t>
    </rPh>
    <rPh sb="13" eb="14">
      <t>ビョウ</t>
    </rPh>
    <rPh sb="15" eb="16">
      <t>フカ</t>
    </rPh>
    <rPh sb="17" eb="19">
      <t>カンケイ</t>
    </rPh>
    <rPh sb="26" eb="28">
      <t>ゾンジ</t>
    </rPh>
    <rPh sb="33" eb="34">
      <t>ハ</t>
    </rPh>
    <rPh sb="35" eb="37">
      <t>テイキ</t>
    </rPh>
    <rPh sb="37" eb="39">
      <t>ケンシン</t>
    </rPh>
    <rPh sb="40" eb="41">
      <t>ウ</t>
    </rPh>
    <rPh sb="44" eb="46">
      <t>シシュウ</t>
    </rPh>
    <rPh sb="46" eb="47">
      <t>ビョウ</t>
    </rPh>
    <rPh sb="50" eb="53">
      <t>トウニョウビョウ</t>
    </rPh>
    <rPh sb="54" eb="56">
      <t>ヨボウ</t>
    </rPh>
    <rPh sb="57" eb="59">
      <t>カンリ</t>
    </rPh>
    <rPh sb="61" eb="63">
      <t>ヤクダ</t>
    </rPh>
    <rPh sb="69" eb="71">
      <t>ヨボウ</t>
    </rPh>
    <phoneticPr fontId="15"/>
  </si>
  <si>
    <r>
      <rPr>
        <b/>
        <sz val="13.5"/>
        <color rgb="FFFF0000"/>
        <rFont val="メイリオ"/>
        <family val="3"/>
        <charset val="128"/>
      </rPr>
      <t>★</t>
    </r>
    <r>
      <rPr>
        <b/>
        <sz val="13.5"/>
        <rFont val="メイリオ"/>
        <family val="3"/>
        <charset val="128"/>
      </rPr>
      <t>健康メモ</t>
    </r>
    <r>
      <rPr>
        <b/>
        <sz val="13.5"/>
        <color rgb="FFFF0000"/>
        <rFont val="メイリオ"/>
        <family val="3"/>
        <charset val="128"/>
      </rPr>
      <t>★</t>
    </r>
    <r>
      <rPr>
        <sz val="13.5"/>
        <rFont val="メイリオ"/>
        <family val="3"/>
        <charset val="128"/>
      </rPr>
      <t xml:space="preserve">
</t>
    </r>
    <r>
      <rPr>
        <sz val="13.5"/>
        <rFont val="HG丸ｺﾞｼｯｸM-PRO"/>
        <family val="3"/>
        <charset val="128"/>
      </rPr>
      <t>6月4日～10日は「歯と口の健康週間」です。歯みがきはもちろん
大切ですが、よく噛んで食べることも重要です。お口の健康を守るために、
まずは1週間よく噛んで食べることを意識してみませんか？</t>
    </r>
    <rPh sb="1" eb="3">
      <t>ケンコウ</t>
    </rPh>
    <rPh sb="8" eb="9">
      <t>ガツ</t>
    </rPh>
    <rPh sb="10" eb="11">
      <t>ニチ</t>
    </rPh>
    <rPh sb="14" eb="15">
      <t>ニチ</t>
    </rPh>
    <rPh sb="17" eb="18">
      <t>ハ</t>
    </rPh>
    <rPh sb="19" eb="20">
      <t>クチ</t>
    </rPh>
    <rPh sb="29" eb="30">
      <t>ハ</t>
    </rPh>
    <rPh sb="39" eb="41">
      <t>タイセツ</t>
    </rPh>
    <rPh sb="47" eb="48">
      <t>カ</t>
    </rPh>
    <rPh sb="50" eb="51">
      <t>タ</t>
    </rPh>
    <rPh sb="56" eb="58">
      <t>ジュウヨウ</t>
    </rPh>
    <rPh sb="62" eb="63">
      <t>クチ</t>
    </rPh>
    <rPh sb="64" eb="66">
      <t>ケンコウ</t>
    </rPh>
    <rPh sb="67" eb="68">
      <t>マモ</t>
    </rPh>
    <rPh sb="78" eb="80">
      <t>シュウカン</t>
    </rPh>
    <rPh sb="82" eb="83">
      <t>カ</t>
    </rPh>
    <rPh sb="85" eb="86">
      <t>タ</t>
    </rPh>
    <rPh sb="91" eb="93">
      <t>イシキ</t>
    </rPh>
    <phoneticPr fontId="15"/>
  </si>
  <si>
    <t>ペア・グループ歩数大合戦に参加
（50ポイント）</t>
    <rPh sb="7" eb="12">
      <t>ホスウダイガッセン</t>
    </rPh>
    <rPh sb="13" eb="15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</si>
</sst>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游ゴシック"/>
      <family val="2"/>
      <charset val="128"/>
    </font>
    <font>
      <sz val="14"/>
      <name val="HG丸ｺﾞｼｯｸM-PRO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name val="メイリオ"/>
      <family val="3"/>
      <charset val="128"/>
    </font>
    <font>
      <sz val="14"/>
      <color theme="1"/>
      <name val="游ゴシック"/>
      <family val="2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10.5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0.5"/>
      <name val="メイリオ"/>
      <family val="3"/>
      <charset val="128"/>
    </font>
    <font>
      <b/>
      <sz val="12"/>
      <name val="メイリオ"/>
      <family val="3"/>
      <charset val="128"/>
    </font>
    <font>
      <sz val="13.5"/>
      <name val="HG丸ｺﾞｼｯｸM-PRO"/>
      <family val="3"/>
      <charset val="128"/>
    </font>
    <font>
      <sz val="13.5"/>
      <color theme="1"/>
      <name val="游ゴシック"/>
      <family val="2"/>
      <charset val="128"/>
    </font>
    <font>
      <b/>
      <sz val="13.5"/>
      <color rgb="FFFF0000"/>
      <name val="メイリオ"/>
      <family val="3"/>
      <charset val="128"/>
    </font>
    <font>
      <b/>
      <sz val="13.5"/>
      <name val="メイリオ"/>
      <family val="3"/>
      <charset val="128"/>
    </font>
    <font>
      <sz val="13.5"/>
      <name val="メイリオ"/>
      <family val="3"/>
      <charset val="128"/>
    </font>
    <font>
      <sz val="13.5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0" fillId="3" borderId="0" xfId="0" applyFill="1">
      <alignment vertical="center"/>
    </xf>
    <xf numFmtId="0" fontId="2" fillId="5" borderId="1" xfId="0" applyFont="1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6" xfId="0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0" borderId="0" xfId="0" applyBorder="1">
      <alignment vertical="center"/>
    </xf>
    <xf numFmtId="0" fontId="0" fillId="4" borderId="15" xfId="0" applyFill="1" applyBorder="1">
      <alignment vertical="center"/>
    </xf>
    <xf numFmtId="0" fontId="2" fillId="2" borderId="19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6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0" fillId="0" borderId="11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7" fillId="2" borderId="10" xfId="0" applyFont="1" applyFill="1" applyBorder="1" applyProtection="1">
      <alignment vertical="center"/>
      <protection locked="0"/>
    </xf>
    <xf numFmtId="0" fontId="7" fillId="2" borderId="11" xfId="0" applyFont="1" applyFill="1" applyBorder="1" applyProtection="1">
      <alignment vertical="center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11" xfId="0" applyFont="1" applyFill="1" applyBorder="1" applyProtection="1">
      <alignment vertical="center"/>
      <protection locked="0"/>
    </xf>
    <xf numFmtId="0" fontId="7" fillId="3" borderId="12" xfId="0" applyFont="1" applyFill="1" applyBorder="1" applyAlignment="1" applyProtection="1">
      <alignment horizontal="left" vertical="top" wrapText="1"/>
      <protection locked="0"/>
    </xf>
    <xf numFmtId="0" fontId="7" fillId="3" borderId="13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" fillId="3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4" borderId="15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 vertical="top" wrapText="1"/>
      <protection locked="0"/>
    </xf>
    <xf numFmtId="0" fontId="2" fillId="0" borderId="2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1">
      <alignment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0" fillId="0" borderId="27" xfId="0" applyBorder="1">
      <alignment vertical="center"/>
    </xf>
    <xf numFmtId="0" fontId="0" fillId="3" borderId="10" xfId="0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3" borderId="11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right" vertical="center"/>
      <protection locked="0"/>
    </xf>
    <xf numFmtId="0" fontId="13" fillId="0" borderId="0" xfId="1" applyFont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32" xfId="0" applyFont="1" applyBorder="1" applyAlignment="1">
      <alignment horizontal="left" vertical="center"/>
    </xf>
    <xf numFmtId="0" fontId="36" fillId="0" borderId="33" xfId="0" applyFont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 wrapText="1"/>
    </xf>
    <xf numFmtId="0" fontId="27" fillId="0" borderId="35" xfId="0" applyFont="1" applyFill="1" applyBorder="1" applyAlignment="1">
      <alignment horizontal="left" vertical="center" wrapText="1"/>
    </xf>
    <xf numFmtId="0" fontId="27" fillId="0" borderId="3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'4月'!$D$13:$AG$13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9-4428-9B8E-C7B61E81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'8月'!$D$14:$AH$14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1-423C-890C-04C193529024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'8月'!$D$15:$AH$15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1-423C-890C-04C19352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'9月'!$D$13:$AG$13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1-4BCD-98AC-93A0E386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'9月'!$D$14:$AG$14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08E-98EE-420E66029A1A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'9月'!$D$15:$AG$15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9-408E-98EE-420E66029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'10月'!$D$13:$AH$13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3-45F4-8432-E10C97842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'10月'!$D$14:$AH$14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7-48A1-A79F-71C622B36B32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'10月'!$D$15:$AH$15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7-48A1-A79F-71C622B3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'11月'!$D$13:$AG$13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3-4BB3-9C67-9210FCCD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912905319220361E-2"/>
          <c:y val="0.12706144874390415"/>
          <c:w val="0.91533340792624251"/>
          <c:h val="0.63816640564320004"/>
        </c:manualLayout>
      </c:layout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'11月'!$D$14:$AG$14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1-4564-8EFD-C53EEBD82C42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'11月'!$D$15:$AG$15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1-4564-8EFD-C53EEBD8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'12月'!$D$13:$AH$13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5-43C3-BDC3-FC206CA09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'12月'!$D$14:$AH$14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B-4B04-9DEE-3FF07B235967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'12月'!$D$15:$AH$15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B-4B04-9DEE-3FF07B23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F-461F-A9A0-61241A6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収縮期数値（ｍｍHg）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'4月'!$D$14:$AG$14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F-476F-A8DA-48C48C7EADB1}"/>
            </c:ext>
          </c:extLst>
        </c:ser>
        <c:ser>
          <c:idx val="1"/>
          <c:order val="1"/>
          <c:tx>
            <c:v>拡張期数値（ｍｍHg）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'4月'!$D$15:$AG$15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F-476F-A8DA-48C48C7EA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6-4185-9AC2-B8D5FD56EA02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6-4185-9AC2-B8D5FD56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'2月'!$D$13:$AE$13</c:f>
              <c:numCache>
                <c:formatCode>General</c:formatCode>
                <c:ptCount val="2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7F1-9801-607A9123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'2月'!$D$14:$AE$14</c:f>
              <c:numCache>
                <c:formatCode>General</c:formatCode>
                <c:ptCount val="2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A-4C0A-BDFF-EC16B99414E7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'2月'!$D$15:$AE$15</c:f>
              <c:numCache>
                <c:formatCode>General</c:formatCode>
                <c:ptCount val="2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A-4C0A-BDFF-EC16B994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'３月'!$D$13:$AH$13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D-4E18-8E3E-2D532236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'３月'!$D$14:$AH$14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8-4DB1-BD0C-E72E1D87F1D5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'３月'!$D$15:$AH$15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8-4DB1-BD0C-E72E1D87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'5月'!$D$13:$AH$13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E-4A9B-B5EA-7A7B967B6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収縮期数値（ｍｍHg）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'5月'!$D$14:$AH$14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3-4E0C-BCE3-F1FF1004C52A}"/>
            </c:ext>
          </c:extLst>
        </c:ser>
        <c:ser>
          <c:idx val="1"/>
          <c:order val="1"/>
          <c:tx>
            <c:v>拡張期数値（ｍｍHg）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'5月'!$D$15:$AH$15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3-4E0C-BCE3-F1FF1004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'6月'!$D$14:$AG$14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6-4314-9115-C572A5513A6F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'6月'!$D$15:$AG$15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6-4314-9115-C572A551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'6月'!$D$13:$AG$13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C-4AE5-9531-2CD9FBAE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'7月'!$D$13:$AH$13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4-4D2E-8BAF-638CECE5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血圧グラフ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収縮期数値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'7月'!$D$14:$AH$14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3-42FE-B7EA-0D71493E65AA}"/>
            </c:ext>
          </c:extLst>
        </c:ser>
        <c:ser>
          <c:idx val="1"/>
          <c:order val="1"/>
          <c:tx>
            <c:v>拡張期数値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'7月'!$D$15:$AH$15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3-42FE-B7EA-0D71493E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56640"/>
        <c:axId val="448110504"/>
      </c:lineChart>
      <c:catAx>
        <c:axId val="4505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10504"/>
        <c:crosses val="autoZero"/>
        <c:auto val="1"/>
        <c:lblAlgn val="ctr"/>
        <c:lblOffset val="100"/>
        <c:noMultiLvlLbl val="0"/>
      </c:catAx>
      <c:valAx>
        <c:axId val="4481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体重グラフ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'8月'!$D$13:$AH$13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5-4C84-B9D2-65A05512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6896"/>
        <c:axId val="448109192"/>
      </c:lineChart>
      <c:catAx>
        <c:axId val="448106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9192"/>
        <c:crosses val="autoZero"/>
        <c:auto val="1"/>
        <c:lblAlgn val="ctr"/>
        <c:lblOffset val="100"/>
        <c:noMultiLvlLbl val="0"/>
      </c:catAx>
      <c:valAx>
        <c:axId val="448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1.png"/><Relationship Id="rId1" Type="http://schemas.openxmlformats.org/officeDocument/2006/relationships/chart" Target="../charts/chart17.xml"/><Relationship Id="rId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1.png"/><Relationship Id="rId1" Type="http://schemas.openxmlformats.org/officeDocument/2006/relationships/chart" Target="../charts/chart19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675433</xdr:colOff>
      <xdr:row>21</xdr:row>
      <xdr:rowOff>29377</xdr:rowOff>
    </xdr:from>
    <xdr:to>
      <xdr:col>10</xdr:col>
      <xdr:colOff>188440</xdr:colOff>
      <xdr:row>33</xdr:row>
      <xdr:rowOff>219043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30077</xdr:colOff>
      <xdr:row>21</xdr:row>
      <xdr:rowOff>46408</xdr:rowOff>
    </xdr:from>
    <xdr:to>
      <xdr:col>19</xdr:col>
      <xdr:colOff>203064</xdr:colOff>
      <xdr:row>34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709283</xdr:colOff>
      <xdr:row>13</xdr:row>
      <xdr:rowOff>394002</xdr:rowOff>
    </xdr:from>
    <xdr:to>
      <xdr:col>1</xdr:col>
      <xdr:colOff>2555598</xdr:colOff>
      <xdr:row>14</xdr:row>
      <xdr:rowOff>306551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7200" y="5631241"/>
          <a:ext cx="1846315" cy="334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en-US" altLang="ja-JP" sz="1100" b="1"/>
        </a:p>
      </xdr:txBody>
    </xdr:sp>
    <xdr:clientData/>
  </xdr:twoCellAnchor>
  <xdr:twoCellAnchor editAs="oneCell">
    <xdr:from>
      <xdr:col>1</xdr:col>
      <xdr:colOff>0</xdr:colOff>
      <xdr:row>15</xdr:row>
      <xdr:rowOff>367403</xdr:rowOff>
    </xdr:from>
    <xdr:to>
      <xdr:col>1</xdr:col>
      <xdr:colOff>2164268</xdr:colOff>
      <xdr:row>22</xdr:row>
      <xdr:rowOff>38443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57" y="5919117"/>
          <a:ext cx="2164268" cy="2691825"/>
        </a:xfrm>
        <a:prstGeom prst="rect">
          <a:avLst/>
        </a:prstGeom>
      </xdr:spPr>
    </xdr:pic>
    <xdr:clientData/>
  </xdr:twoCellAnchor>
  <xdr:twoCellAnchor>
    <xdr:from>
      <xdr:col>1</xdr:col>
      <xdr:colOff>707572</xdr:colOff>
      <xdr:row>15</xdr:row>
      <xdr:rowOff>54428</xdr:rowOff>
    </xdr:from>
    <xdr:to>
      <xdr:col>1</xdr:col>
      <xdr:colOff>2505659</xdr:colOff>
      <xdr:row>15</xdr:row>
      <xdr:rowOff>387285</xdr:rowOff>
    </xdr:to>
    <xdr:sp macro="" textlink="" fLocksText="0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387929" y="6109607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24947</xdr:colOff>
      <xdr:row>21</xdr:row>
      <xdr:rowOff>48079</xdr:rowOff>
    </xdr:from>
    <xdr:to>
      <xdr:col>10</xdr:col>
      <xdr:colOff>269875</xdr:colOff>
      <xdr:row>33</xdr:row>
      <xdr:rowOff>235239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34018</xdr:colOff>
      <xdr:row>15</xdr:row>
      <xdr:rowOff>238125</xdr:rowOff>
    </xdr:from>
    <xdr:to>
      <xdr:col>1</xdr:col>
      <xdr:colOff>2198286</xdr:colOff>
      <xdr:row>21</xdr:row>
      <xdr:rowOff>158347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5544911"/>
          <a:ext cx="2164268" cy="2696079"/>
        </a:xfrm>
        <a:prstGeom prst="rect">
          <a:avLst/>
        </a:prstGeom>
      </xdr:spPr>
    </xdr:pic>
    <xdr:clientData/>
  </xdr:twoCellAnchor>
  <xdr:twoCellAnchor>
    <xdr:from>
      <xdr:col>1</xdr:col>
      <xdr:colOff>719474</xdr:colOff>
      <xdr:row>15</xdr:row>
      <xdr:rowOff>47624</xdr:rowOff>
    </xdr:from>
    <xdr:to>
      <xdr:col>1</xdr:col>
      <xdr:colOff>2517561</xdr:colOff>
      <xdr:row>15</xdr:row>
      <xdr:rowOff>380481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394388" y="6110967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0</xdr:colOff>
      <xdr:row>21</xdr:row>
      <xdr:rowOff>81311</xdr:rowOff>
    </xdr:from>
    <xdr:to>
      <xdr:col>19</xdr:col>
      <xdr:colOff>134593</xdr:colOff>
      <xdr:row>34</xdr:row>
      <xdr:rowOff>43289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32</xdr:col>
      <xdr:colOff>265196</xdr:colOff>
      <xdr:row>1</xdr:row>
      <xdr:rowOff>170316</xdr:rowOff>
    </xdr:from>
    <xdr:to>
      <xdr:col>33</xdr:col>
      <xdr:colOff>380999</xdr:colOff>
      <xdr:row>2</xdr:row>
      <xdr:rowOff>658541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3" t="6172" r="5555" b="6790"/>
        <a:stretch/>
      </xdr:blipFill>
      <xdr:spPr>
        <a:xfrm>
          <a:off x="24159339" y="469673"/>
          <a:ext cx="796160" cy="7875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928687</xdr:colOff>
      <xdr:row>20</xdr:row>
      <xdr:rowOff>642939</xdr:rowOff>
    </xdr:from>
    <xdr:to>
      <xdr:col>10</xdr:col>
      <xdr:colOff>107156</xdr:colOff>
      <xdr:row>23</xdr:row>
      <xdr:rowOff>130969</xdr:rowOff>
    </xdr:to>
    <xdr:sp macro="" textlink="">
      <xdr:nvSpPr>
        <xdr:cNvPr id="5" name="テキスト ボックス 4"/>
        <xdr:cNvSpPr txBox="1"/>
      </xdr:nvSpPr>
      <xdr:spPr>
        <a:xfrm>
          <a:off x="10834687" y="8405814"/>
          <a:ext cx="4036219" cy="869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↑</a:t>
          </a:r>
          <a:endParaRPr lang="en-US" altLang="ja-JP" sz="18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回抽選ポイント報告はこちら</a:t>
          </a:r>
          <a:r>
            <a:rPr lang="ja-JP" altLang="en-US" sz="1800" b="1"/>
            <a:t>から</a:t>
          </a:r>
          <a:endParaRPr kumimoji="1" lang="ja-JP" altLang="en-US" sz="1800" b="1"/>
        </a:p>
      </xdr:txBody>
    </xdr:sp>
    <xdr:clientData/>
  </xdr:twoCellAnchor>
  <xdr:twoCellAnchor>
    <xdr:from>
      <xdr:col>9</xdr:col>
      <xdr:colOff>187899</xdr:colOff>
      <xdr:row>19</xdr:row>
      <xdr:rowOff>154781</xdr:rowOff>
    </xdr:from>
    <xdr:to>
      <xdr:col>9</xdr:col>
      <xdr:colOff>1325797</xdr:colOff>
      <xdr:row>20</xdr:row>
      <xdr:rowOff>534080</xdr:rowOff>
    </xdr:to>
    <xdr:grpSp>
      <xdr:nvGrpSpPr>
        <xdr:cNvPr id="7" name="グループ化 6"/>
        <xdr:cNvGrpSpPr/>
      </xdr:nvGrpSpPr>
      <xdr:grpSpPr>
        <a:xfrm>
          <a:off x="13318792" y="7461817"/>
          <a:ext cx="1137898" cy="1059656"/>
          <a:chOff x="13280572" y="7346157"/>
          <a:chExt cx="1137898" cy="1069861"/>
        </a:xfrm>
      </xdr:grpSpPr>
      <xdr:sp macro="" textlink="">
        <xdr:nvSpPr>
          <xdr:cNvPr id="4" name="正方形/長方形 3"/>
          <xdr:cNvSpPr/>
        </xdr:nvSpPr>
        <xdr:spPr>
          <a:xfrm>
            <a:off x="13280572" y="7346157"/>
            <a:ext cx="1137898" cy="1069861"/>
          </a:xfrm>
          <a:prstGeom prst="rect">
            <a:avLst/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0249" y="7477125"/>
            <a:ext cx="845345" cy="845345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381000</xdr:colOff>
      <xdr:row>1</xdr:row>
      <xdr:rowOff>130969</xdr:rowOff>
    </xdr:from>
    <xdr:to>
      <xdr:col>13</xdr:col>
      <xdr:colOff>127593</xdr:colOff>
      <xdr:row>2</xdr:row>
      <xdr:rowOff>541406</xdr:rowOff>
    </xdr:to>
    <xdr:pic>
      <xdr:nvPicPr>
        <xdr:cNvPr id="9" name="図 8" descr="\\tbm-bjyoho.local\share\130_健康福祉部\30_健康づくり課\00_課内共通フォルダ\130_健康づくりマイストーリー運動業務\000_にこっち画像一覧\にこっちP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0" y="369094"/>
          <a:ext cx="136584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40823</xdr:colOff>
      <xdr:row>19</xdr:row>
      <xdr:rowOff>122464</xdr:rowOff>
    </xdr:from>
    <xdr:to>
      <xdr:col>35</xdr:col>
      <xdr:colOff>2</xdr:colOff>
      <xdr:row>22</xdr:row>
      <xdr:rowOff>190500</xdr:rowOff>
    </xdr:to>
    <xdr:sp macro="" textlink="">
      <xdr:nvSpPr>
        <xdr:cNvPr id="8" name="四角形吹き出し 7"/>
        <xdr:cNvSpPr/>
      </xdr:nvSpPr>
      <xdr:spPr>
        <a:xfrm>
          <a:off x="23934966" y="8014607"/>
          <a:ext cx="2163536" cy="857250"/>
        </a:xfrm>
        <a:prstGeom prst="wedgeRectCallout">
          <a:avLst>
            <a:gd name="adj1" fmla="val -2517"/>
            <a:gd name="adj2" fmla="val -83532"/>
          </a:avLst>
        </a:prstGeom>
        <a:solidFill>
          <a:schemeClr val="bg1"/>
        </a:solidFill>
        <a:ln w="57150" cap="rnd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24947</xdr:colOff>
      <xdr:row>21</xdr:row>
      <xdr:rowOff>48079</xdr:rowOff>
    </xdr:from>
    <xdr:to>
      <xdr:col>10</xdr:col>
      <xdr:colOff>269875</xdr:colOff>
      <xdr:row>33</xdr:row>
      <xdr:rowOff>235239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34018</xdr:colOff>
      <xdr:row>15</xdr:row>
      <xdr:rowOff>238125</xdr:rowOff>
    </xdr:from>
    <xdr:to>
      <xdr:col>1</xdr:col>
      <xdr:colOff>2198286</xdr:colOff>
      <xdr:row>21</xdr:row>
      <xdr:rowOff>158347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818" y="5524500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773902</xdr:colOff>
      <xdr:row>15</xdr:row>
      <xdr:rowOff>47624</xdr:rowOff>
    </xdr:from>
    <xdr:to>
      <xdr:col>1</xdr:col>
      <xdr:colOff>2571989</xdr:colOff>
      <xdr:row>15</xdr:row>
      <xdr:rowOff>380481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466629" y="6074351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</a:t>
          </a:r>
        </a:p>
      </xdr:txBody>
    </xdr:sp>
    <xdr:clientData/>
  </xdr:twoCellAnchor>
  <xdr:twoCellAnchor>
    <xdr:from>
      <xdr:col>11</xdr:col>
      <xdr:colOff>0</xdr:colOff>
      <xdr:row>21</xdr:row>
      <xdr:rowOff>81311</xdr:rowOff>
    </xdr:from>
    <xdr:to>
      <xdr:col>19</xdr:col>
      <xdr:colOff>134593</xdr:colOff>
      <xdr:row>34</xdr:row>
      <xdr:rowOff>43289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328950</xdr:colOff>
      <xdr:row>18</xdr:row>
      <xdr:rowOff>124842</xdr:rowOff>
    </xdr:from>
    <xdr:to>
      <xdr:col>35</xdr:col>
      <xdr:colOff>396986</xdr:colOff>
      <xdr:row>23</xdr:row>
      <xdr:rowOff>178603</xdr:rowOff>
    </xdr:to>
    <xdr:sp macro="" textlink="">
      <xdr:nvSpPr>
        <xdr:cNvPr id="7" name="テキスト ボックス 6"/>
        <xdr:cNvSpPr txBox="1"/>
      </xdr:nvSpPr>
      <xdr:spPr>
        <a:xfrm>
          <a:off x="23789758" y="8169804"/>
          <a:ext cx="2969497" cy="1328645"/>
        </a:xfrm>
        <a:prstGeom prst="rect">
          <a:avLst/>
        </a:prstGeom>
        <a:noFill/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第</a:t>
          </a:r>
          <a:r>
            <a:rPr kumimoji="1" lang="en-US" altLang="ja-JP" sz="18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</a:t>
          </a:r>
          <a:r>
            <a:rPr kumimoji="1" lang="ja-JP" altLang="en-US" sz="18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回抽選</a:t>
          </a:r>
          <a:endParaRPr kumimoji="1" lang="en-US" altLang="ja-JP" sz="1800" b="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/>
          <a:r>
            <a:rPr kumimoji="1" lang="ja-JP" altLang="en-US" sz="18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ポイント報告締切日</a:t>
          </a:r>
        </a:p>
      </xdr:txBody>
    </xdr:sp>
    <xdr:clientData/>
  </xdr:twoCellAnchor>
  <xdr:twoCellAnchor editAs="oneCell">
    <xdr:from>
      <xdr:col>32</xdr:col>
      <xdr:colOff>381000</xdr:colOff>
      <xdr:row>1</xdr:row>
      <xdr:rowOff>190388</xdr:rowOff>
    </xdr:from>
    <xdr:to>
      <xdr:col>33</xdr:col>
      <xdr:colOff>472181</xdr:colOff>
      <xdr:row>2</xdr:row>
      <xdr:rowOff>665683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9" t="6250" r="5556" b="6250"/>
        <a:stretch/>
      </xdr:blipFill>
      <xdr:spPr>
        <a:xfrm>
          <a:off x="24275143" y="544174"/>
          <a:ext cx="771538" cy="7746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24947</xdr:colOff>
      <xdr:row>21</xdr:row>
      <xdr:rowOff>48079</xdr:rowOff>
    </xdr:from>
    <xdr:to>
      <xdr:col>10</xdr:col>
      <xdr:colOff>269875</xdr:colOff>
      <xdr:row>33</xdr:row>
      <xdr:rowOff>235239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34018</xdr:colOff>
      <xdr:row>15</xdr:row>
      <xdr:rowOff>238125</xdr:rowOff>
    </xdr:from>
    <xdr:to>
      <xdr:col>1</xdr:col>
      <xdr:colOff>2198286</xdr:colOff>
      <xdr:row>21</xdr:row>
      <xdr:rowOff>158347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818" y="5524500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773902</xdr:colOff>
      <xdr:row>15</xdr:row>
      <xdr:rowOff>47624</xdr:rowOff>
    </xdr:from>
    <xdr:to>
      <xdr:col>1</xdr:col>
      <xdr:colOff>2571989</xdr:colOff>
      <xdr:row>15</xdr:row>
      <xdr:rowOff>380481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466629" y="6091669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</a:t>
          </a:r>
        </a:p>
      </xdr:txBody>
    </xdr:sp>
    <xdr:clientData/>
  </xdr:twoCellAnchor>
  <xdr:twoCellAnchor>
    <xdr:from>
      <xdr:col>11</xdr:col>
      <xdr:colOff>0</xdr:colOff>
      <xdr:row>21</xdr:row>
      <xdr:rowOff>81311</xdr:rowOff>
    </xdr:from>
    <xdr:to>
      <xdr:col>19</xdr:col>
      <xdr:colOff>134593</xdr:colOff>
      <xdr:row>34</xdr:row>
      <xdr:rowOff>43289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24947</xdr:colOff>
      <xdr:row>21</xdr:row>
      <xdr:rowOff>48079</xdr:rowOff>
    </xdr:from>
    <xdr:to>
      <xdr:col>10</xdr:col>
      <xdr:colOff>269875</xdr:colOff>
      <xdr:row>33</xdr:row>
      <xdr:rowOff>235239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34018</xdr:colOff>
      <xdr:row>15</xdr:row>
      <xdr:rowOff>238125</xdr:rowOff>
    </xdr:from>
    <xdr:to>
      <xdr:col>1</xdr:col>
      <xdr:colOff>2198286</xdr:colOff>
      <xdr:row>21</xdr:row>
      <xdr:rowOff>158347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818" y="5524500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773902</xdr:colOff>
      <xdr:row>15</xdr:row>
      <xdr:rowOff>47624</xdr:rowOff>
    </xdr:from>
    <xdr:to>
      <xdr:col>1</xdr:col>
      <xdr:colOff>2571989</xdr:colOff>
      <xdr:row>15</xdr:row>
      <xdr:rowOff>380481</xdr:rowOff>
    </xdr:to>
    <xdr:sp macro="" textlink="" fLocksText="0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454259" y="6157231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</a:t>
          </a:r>
        </a:p>
      </xdr:txBody>
    </xdr:sp>
    <xdr:clientData/>
  </xdr:twoCellAnchor>
  <xdr:twoCellAnchor>
    <xdr:from>
      <xdr:col>11</xdr:col>
      <xdr:colOff>0</xdr:colOff>
      <xdr:row>21</xdr:row>
      <xdr:rowOff>81311</xdr:rowOff>
    </xdr:from>
    <xdr:to>
      <xdr:col>19</xdr:col>
      <xdr:colOff>134593</xdr:colOff>
      <xdr:row>34</xdr:row>
      <xdr:rowOff>43289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16545</xdr:colOff>
      <xdr:row>21</xdr:row>
      <xdr:rowOff>29957</xdr:rowOff>
    </xdr:from>
    <xdr:to>
      <xdr:col>11</xdr:col>
      <xdr:colOff>223827</xdr:colOff>
      <xdr:row>33</xdr:row>
      <xdr:rowOff>223223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647211</xdr:colOff>
      <xdr:row>21</xdr:row>
      <xdr:rowOff>47382</xdr:rowOff>
    </xdr:from>
    <xdr:to>
      <xdr:col>20</xdr:col>
      <xdr:colOff>137784</xdr:colOff>
      <xdr:row>33</xdr:row>
      <xdr:rowOff>234716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680356</xdr:colOff>
      <xdr:row>15</xdr:row>
      <xdr:rowOff>52336</xdr:rowOff>
    </xdr:from>
    <xdr:to>
      <xdr:col>1</xdr:col>
      <xdr:colOff>2478443</xdr:colOff>
      <xdr:row>15</xdr:row>
      <xdr:rowOff>385193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80356" y="5275385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1</xdr:col>
      <xdr:colOff>32448</xdr:colOff>
      <xdr:row>15</xdr:row>
      <xdr:rowOff>280864</xdr:rowOff>
    </xdr:from>
    <xdr:to>
      <xdr:col>1</xdr:col>
      <xdr:colOff>2196716</xdr:colOff>
      <xdr:row>21</xdr:row>
      <xdr:rowOff>196832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805" y="5587650"/>
          <a:ext cx="2164268" cy="2691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9466</xdr:colOff>
      <xdr:row>21</xdr:row>
      <xdr:rowOff>96197</xdr:rowOff>
    </xdr:from>
    <xdr:to>
      <xdr:col>19</xdr:col>
      <xdr:colOff>183885</xdr:colOff>
      <xdr:row>34</xdr:row>
      <xdr:rowOff>45232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80855</xdr:colOff>
      <xdr:row>21</xdr:row>
      <xdr:rowOff>83971</xdr:rowOff>
    </xdr:from>
    <xdr:to>
      <xdr:col>10</xdr:col>
      <xdr:colOff>325783</xdr:colOff>
      <xdr:row>34</xdr:row>
      <xdr:rowOff>33006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15</xdr:row>
      <xdr:rowOff>320951</xdr:rowOff>
    </xdr:from>
    <xdr:to>
      <xdr:col>1</xdr:col>
      <xdr:colOff>2164268</xdr:colOff>
      <xdr:row>21</xdr:row>
      <xdr:rowOff>226305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44171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745434</xdr:colOff>
      <xdr:row>15</xdr:row>
      <xdr:rowOff>41413</xdr:rowOff>
    </xdr:from>
    <xdr:to>
      <xdr:col>1</xdr:col>
      <xdr:colOff>2543521</xdr:colOff>
      <xdr:row>15</xdr:row>
      <xdr:rowOff>374270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45434" y="5264633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25637</xdr:colOff>
      <xdr:row>21</xdr:row>
      <xdr:rowOff>27373</xdr:rowOff>
    </xdr:from>
    <xdr:to>
      <xdr:col>10</xdr:col>
      <xdr:colOff>270565</xdr:colOff>
      <xdr:row>33</xdr:row>
      <xdr:rowOff>211082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15</xdr:row>
      <xdr:rowOff>278258</xdr:rowOff>
    </xdr:from>
    <xdr:to>
      <xdr:col>1</xdr:col>
      <xdr:colOff>2164268</xdr:colOff>
      <xdr:row>21</xdr:row>
      <xdr:rowOff>204668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8848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738452</xdr:colOff>
      <xdr:row>15</xdr:row>
      <xdr:rowOff>42808</xdr:rowOff>
    </xdr:from>
    <xdr:to>
      <xdr:col>1</xdr:col>
      <xdr:colOff>2536539</xdr:colOff>
      <xdr:row>15</xdr:row>
      <xdr:rowOff>375665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38452" y="5233398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123449</xdr:colOff>
      <xdr:row>21</xdr:row>
      <xdr:rowOff>27807</xdr:rowOff>
    </xdr:from>
    <xdr:to>
      <xdr:col>19</xdr:col>
      <xdr:colOff>297868</xdr:colOff>
      <xdr:row>33</xdr:row>
      <xdr:rowOff>211516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27215</xdr:colOff>
      <xdr:row>20</xdr:row>
      <xdr:rowOff>288472</xdr:rowOff>
    </xdr:from>
    <xdr:to>
      <xdr:col>10</xdr:col>
      <xdr:colOff>272143</xdr:colOff>
      <xdr:row>33</xdr:row>
      <xdr:rowOff>183078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15</xdr:row>
      <xdr:rowOff>272144</xdr:rowOff>
    </xdr:from>
    <xdr:to>
      <xdr:col>1</xdr:col>
      <xdr:colOff>2164268</xdr:colOff>
      <xdr:row>21</xdr:row>
      <xdr:rowOff>178759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1"/>
          <a:ext cx="2164268" cy="2682472"/>
        </a:xfrm>
        <a:prstGeom prst="rect">
          <a:avLst/>
        </a:prstGeom>
      </xdr:spPr>
    </xdr:pic>
    <xdr:clientData/>
  </xdr:twoCellAnchor>
  <xdr:twoCellAnchor>
    <xdr:from>
      <xdr:col>1</xdr:col>
      <xdr:colOff>721173</xdr:colOff>
      <xdr:row>15</xdr:row>
      <xdr:rowOff>54428</xdr:rowOff>
    </xdr:from>
    <xdr:to>
      <xdr:col>1</xdr:col>
      <xdr:colOff>2519260</xdr:colOff>
      <xdr:row>15</xdr:row>
      <xdr:rowOff>387285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21173" y="5306785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</a:t>
          </a:r>
        </a:p>
      </xdr:txBody>
    </xdr:sp>
    <xdr:clientData/>
  </xdr:twoCellAnchor>
  <xdr:twoCellAnchor>
    <xdr:from>
      <xdr:col>11</xdr:col>
      <xdr:colOff>204107</xdr:colOff>
      <xdr:row>21</xdr:row>
      <xdr:rowOff>-1</xdr:rowOff>
    </xdr:from>
    <xdr:to>
      <xdr:col>19</xdr:col>
      <xdr:colOff>457408</xdr:colOff>
      <xdr:row>33</xdr:row>
      <xdr:rowOff>176893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716757</xdr:colOff>
      <xdr:row>15</xdr:row>
      <xdr:rowOff>464347</xdr:rowOff>
    </xdr:from>
    <xdr:to>
      <xdr:col>10</xdr:col>
      <xdr:colOff>309560</xdr:colOff>
      <xdr:row>16</xdr:row>
      <xdr:rowOff>678657</xdr:rowOff>
    </xdr:to>
    <xdr:sp macro="" textlink="">
      <xdr:nvSpPr>
        <xdr:cNvPr id="5" name="テキスト ボックス 4"/>
        <xdr:cNvSpPr txBox="1"/>
      </xdr:nvSpPr>
      <xdr:spPr>
        <a:xfrm>
          <a:off x="10622757" y="6012660"/>
          <a:ext cx="4450553" cy="9048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↑</a:t>
          </a:r>
          <a:endParaRPr lang="en-US" altLang="ja-JP" sz="18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回抽選ポイント報告はこちらから</a:t>
          </a:r>
          <a:r>
            <a:rPr lang="ja-JP" altLang="en-US" sz="1800"/>
            <a:t> </a:t>
          </a:r>
          <a:endParaRPr kumimoji="1" lang="ja-JP" altLang="en-US" sz="1800"/>
        </a:p>
      </xdr:txBody>
    </xdr:sp>
    <xdr:clientData/>
  </xdr:twoCellAnchor>
  <xdr:twoCellAnchor>
    <xdr:from>
      <xdr:col>9</xdr:col>
      <xdr:colOff>202406</xdr:colOff>
      <xdr:row>14</xdr:row>
      <xdr:rowOff>214309</xdr:rowOff>
    </xdr:from>
    <xdr:to>
      <xdr:col>9</xdr:col>
      <xdr:colOff>1333502</xdr:colOff>
      <xdr:row>15</xdr:row>
      <xdr:rowOff>595313</xdr:rowOff>
    </xdr:to>
    <xdr:grpSp>
      <xdr:nvGrpSpPr>
        <xdr:cNvPr id="7" name="グループ化 6"/>
        <xdr:cNvGrpSpPr/>
      </xdr:nvGrpSpPr>
      <xdr:grpSpPr>
        <a:xfrm>
          <a:off x="13333299" y="5847666"/>
          <a:ext cx="1131096" cy="1061361"/>
          <a:chOff x="13382625" y="4929185"/>
          <a:chExt cx="1131096" cy="1071566"/>
        </a:xfrm>
      </xdr:grpSpPr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501686" y="5036343"/>
            <a:ext cx="904876" cy="904876"/>
          </a:xfrm>
          <a:prstGeom prst="rect">
            <a:avLst/>
          </a:prstGeom>
        </xdr:spPr>
      </xdr:pic>
      <xdr:sp macro="" textlink="">
        <xdr:nvSpPr>
          <xdr:cNvPr id="4" name="正方形/長方形 3"/>
          <xdr:cNvSpPr/>
        </xdr:nvSpPr>
        <xdr:spPr>
          <a:xfrm>
            <a:off x="13382625" y="4929185"/>
            <a:ext cx="1131096" cy="1071566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285751</xdr:colOff>
      <xdr:row>1</xdr:row>
      <xdr:rowOff>642936</xdr:rowOff>
    </xdr:from>
    <xdr:to>
      <xdr:col>13</xdr:col>
      <xdr:colOff>32344</xdr:colOff>
      <xdr:row>2</xdr:row>
      <xdr:rowOff>553311</xdr:rowOff>
    </xdr:to>
    <xdr:pic>
      <xdr:nvPicPr>
        <xdr:cNvPr id="11" name="図 10" descr="\\tbm-bjyoho.local\share\130_健康福祉部\30_健康づくり課\00_課内共通フォルダ\130_健康づくりマイストーリー運動業務\000_にこっち画像一覧\にこっちP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1" y="881061"/>
          <a:ext cx="136584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9072</xdr:colOff>
      <xdr:row>21</xdr:row>
      <xdr:rowOff>29029</xdr:rowOff>
    </xdr:from>
    <xdr:to>
      <xdr:col>10</xdr:col>
      <xdr:colOff>254000</xdr:colOff>
      <xdr:row>33</xdr:row>
      <xdr:rowOff>219364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24493</xdr:colOff>
      <xdr:row>15</xdr:row>
      <xdr:rowOff>266700</xdr:rowOff>
    </xdr:from>
    <xdr:to>
      <xdr:col>1</xdr:col>
      <xdr:colOff>2188761</xdr:colOff>
      <xdr:row>21</xdr:row>
      <xdr:rowOff>180572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5573486"/>
          <a:ext cx="2164268" cy="2689729"/>
        </a:xfrm>
        <a:prstGeom prst="rect">
          <a:avLst/>
        </a:prstGeom>
      </xdr:spPr>
    </xdr:pic>
    <xdr:clientData/>
  </xdr:twoCellAnchor>
  <xdr:twoCellAnchor>
    <xdr:from>
      <xdr:col>1</xdr:col>
      <xdr:colOff>749300</xdr:colOff>
      <xdr:row>15</xdr:row>
      <xdr:rowOff>50800</xdr:rowOff>
    </xdr:from>
    <xdr:to>
      <xdr:col>1</xdr:col>
      <xdr:colOff>2547387</xdr:colOff>
      <xdr:row>15</xdr:row>
      <xdr:rowOff>383657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49300" y="5283200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203200</xdr:colOff>
      <xdr:row>21</xdr:row>
      <xdr:rowOff>0</xdr:rowOff>
    </xdr:from>
    <xdr:to>
      <xdr:col>19</xdr:col>
      <xdr:colOff>334076</xdr:colOff>
      <xdr:row>33</xdr:row>
      <xdr:rowOff>237506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258534</xdr:colOff>
      <xdr:row>18</xdr:row>
      <xdr:rowOff>68036</xdr:rowOff>
    </xdr:from>
    <xdr:to>
      <xdr:col>24</xdr:col>
      <xdr:colOff>489855</xdr:colOff>
      <xdr:row>23</xdr:row>
      <xdr:rowOff>122463</xdr:rowOff>
    </xdr:to>
    <xdr:grpSp>
      <xdr:nvGrpSpPr>
        <xdr:cNvPr id="9" name="グループ化 8"/>
        <xdr:cNvGrpSpPr/>
      </xdr:nvGrpSpPr>
      <xdr:grpSpPr>
        <a:xfrm>
          <a:off x="16208579" y="8069036"/>
          <a:ext cx="3002231" cy="1335972"/>
          <a:chOff x="15988391" y="7728857"/>
          <a:chExt cx="2952750" cy="1333499"/>
        </a:xfrm>
      </xdr:grpSpPr>
      <xdr:sp macro="" textlink="">
        <xdr:nvSpPr>
          <xdr:cNvPr id="8" name="四角形吹き出し 7"/>
          <xdr:cNvSpPr/>
        </xdr:nvSpPr>
        <xdr:spPr>
          <a:xfrm>
            <a:off x="16396608" y="7960180"/>
            <a:ext cx="2163536" cy="857250"/>
          </a:xfrm>
          <a:prstGeom prst="wedgeRectCallout">
            <a:avLst>
              <a:gd name="adj1" fmla="val -630"/>
              <a:gd name="adj2" fmla="val -75595"/>
            </a:avLst>
          </a:prstGeom>
          <a:solidFill>
            <a:schemeClr val="bg1"/>
          </a:solidFill>
          <a:ln w="57150" cap="rnd">
            <a:solidFill>
              <a:schemeClr val="tx1"/>
            </a:solidFill>
            <a:round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5988391" y="7728857"/>
            <a:ext cx="2952750" cy="1333499"/>
          </a:xfrm>
          <a:prstGeom prst="rect">
            <a:avLst/>
          </a:prstGeom>
          <a:noFill/>
          <a:ln w="381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 b="0"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第</a:t>
            </a:r>
            <a:r>
              <a:rPr kumimoji="1" lang="en-US" altLang="ja-JP" sz="1800" b="0"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1</a:t>
            </a:r>
            <a:r>
              <a:rPr kumimoji="1" lang="ja-JP" altLang="en-US" sz="1800" b="0"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回抽選</a:t>
            </a:r>
            <a:endParaRPr kumimoji="1" lang="en-US" altLang="ja-JP" sz="18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ctr"/>
            <a:r>
              <a:rPr kumimoji="1" lang="ja-JP" altLang="en-US" sz="1800" b="0"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ポイント報告締切日</a:t>
            </a:r>
          </a:p>
        </xdr:txBody>
      </xdr:sp>
    </xdr:grpSp>
    <xdr:clientData/>
  </xdr:twoCellAnchor>
  <xdr:twoCellAnchor editAs="oneCell">
    <xdr:from>
      <xdr:col>31</xdr:col>
      <xdr:colOff>435428</xdr:colOff>
      <xdr:row>1</xdr:row>
      <xdr:rowOff>258537</xdr:rowOff>
    </xdr:from>
    <xdr:to>
      <xdr:col>32</xdr:col>
      <xdr:colOff>477071</xdr:colOff>
      <xdr:row>2</xdr:row>
      <xdr:rowOff>679180</xdr:rowOff>
    </xdr:to>
    <xdr:pic>
      <xdr:nvPicPr>
        <xdr:cNvPr id="10" name="図 9" descr="C:\Users\T2405123\Desktop\qrcode (10)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9214" y="557894"/>
          <a:ext cx="722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123372</xdr:colOff>
      <xdr:row>21</xdr:row>
      <xdr:rowOff>16329</xdr:rowOff>
    </xdr:from>
    <xdr:to>
      <xdr:col>10</xdr:col>
      <xdr:colOff>368300</xdr:colOff>
      <xdr:row>33</xdr:row>
      <xdr:rowOff>206664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39240</xdr:colOff>
      <xdr:row>15</xdr:row>
      <xdr:rowOff>276889</xdr:rowOff>
    </xdr:from>
    <xdr:to>
      <xdr:col>1</xdr:col>
      <xdr:colOff>2203508</xdr:colOff>
      <xdr:row>21</xdr:row>
      <xdr:rowOff>179981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597" y="5583675"/>
          <a:ext cx="2164268" cy="2678949"/>
        </a:xfrm>
        <a:prstGeom prst="rect">
          <a:avLst/>
        </a:prstGeom>
      </xdr:spPr>
    </xdr:pic>
    <xdr:clientData/>
  </xdr:twoCellAnchor>
  <xdr:twoCellAnchor>
    <xdr:from>
      <xdr:col>1</xdr:col>
      <xdr:colOff>775295</xdr:colOff>
      <xdr:row>15</xdr:row>
      <xdr:rowOff>44304</xdr:rowOff>
    </xdr:from>
    <xdr:to>
      <xdr:col>1</xdr:col>
      <xdr:colOff>2573382</xdr:colOff>
      <xdr:row>15</xdr:row>
      <xdr:rowOff>377161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75295" y="5294130"/>
          <a:ext cx="1798087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127000</xdr:colOff>
      <xdr:row>21</xdr:row>
      <xdr:rowOff>12700</xdr:rowOff>
    </xdr:from>
    <xdr:to>
      <xdr:col>19</xdr:col>
      <xdr:colOff>257876</xdr:colOff>
      <xdr:row>34</xdr:row>
      <xdr:rowOff>8906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26168</xdr:colOff>
      <xdr:row>21</xdr:row>
      <xdr:rowOff>11444</xdr:rowOff>
    </xdr:from>
    <xdr:to>
      <xdr:col>10</xdr:col>
      <xdr:colOff>271096</xdr:colOff>
      <xdr:row>33</xdr:row>
      <xdr:rowOff>204710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21029</xdr:colOff>
      <xdr:row>15</xdr:row>
      <xdr:rowOff>259772</xdr:rowOff>
    </xdr:from>
    <xdr:to>
      <xdr:col>1</xdr:col>
      <xdr:colOff>2185297</xdr:colOff>
      <xdr:row>21</xdr:row>
      <xdr:rowOff>179550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386" y="5566558"/>
          <a:ext cx="2164268" cy="2695635"/>
        </a:xfrm>
        <a:prstGeom prst="rect">
          <a:avLst/>
        </a:prstGeom>
      </xdr:spPr>
    </xdr:pic>
    <xdr:clientData/>
  </xdr:twoCellAnchor>
  <xdr:twoCellAnchor>
    <xdr:from>
      <xdr:col>10</xdr:col>
      <xdr:colOff>671634</xdr:colOff>
      <xdr:row>21</xdr:row>
      <xdr:rowOff>0</xdr:rowOff>
    </xdr:from>
    <xdr:to>
      <xdr:col>19</xdr:col>
      <xdr:colOff>134295</xdr:colOff>
      <xdr:row>33</xdr:row>
      <xdr:rowOff>202337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707574</xdr:colOff>
      <xdr:row>15</xdr:row>
      <xdr:rowOff>54428</xdr:rowOff>
    </xdr:from>
    <xdr:to>
      <xdr:col>2</xdr:col>
      <xdr:colOff>353786</xdr:colOff>
      <xdr:row>15</xdr:row>
      <xdr:rowOff>387285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87931" y="6109607"/>
          <a:ext cx="2394855" cy="3328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31</xdr:col>
      <xdr:colOff>340178</xdr:colOff>
      <xdr:row>1</xdr:row>
      <xdr:rowOff>190500</xdr:rowOff>
    </xdr:from>
    <xdr:to>
      <xdr:col>32</xdr:col>
      <xdr:colOff>450677</xdr:colOff>
      <xdr:row>2</xdr:row>
      <xdr:rowOff>665567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1" t="6790" r="5557" b="6790"/>
        <a:stretch/>
      </xdr:blipFill>
      <xdr:spPr>
        <a:xfrm>
          <a:off x="23553964" y="489857"/>
          <a:ext cx="790856" cy="77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ogoform.jp/form/JYpZ/1392073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ogoform.jp/form/JYpZ/1392068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tabSelected="1" zoomScale="55" zoomScaleNormal="55" workbookViewId="0">
      <selection activeCell="D6" sqref="D6"/>
    </sheetView>
  </sheetViews>
  <sheetFormatPr defaultRowHeight="18.75" x14ac:dyDescent="0.4"/>
  <cols>
    <col min="2" max="2" width="36.375" customWidth="1"/>
    <col min="3" max="3" width="9.625" customWidth="1"/>
    <col min="18" max="18" width="9" customWidth="1"/>
    <col min="24" max="24" width="9" customWidth="1"/>
    <col min="26" max="26" width="9" customWidth="1"/>
    <col min="34" max="34" width="11" bestFit="1" customWidth="1"/>
  </cols>
  <sheetData>
    <row r="1" spans="1:35" ht="24" customHeight="1" thickBot="1" x14ac:dyDescent="0.45"/>
    <row r="2" spans="1:35" ht="24" customHeight="1" x14ac:dyDescent="0.4">
      <c r="B2" s="26" t="s">
        <v>145</v>
      </c>
      <c r="C2" s="1"/>
      <c r="Y2" s="106"/>
      <c r="Z2" s="127" t="s">
        <v>165</v>
      </c>
      <c r="AA2" s="128"/>
      <c r="AB2" s="128"/>
      <c r="AC2" s="128"/>
      <c r="AD2" s="128"/>
      <c r="AE2" s="128"/>
      <c r="AF2" s="128"/>
      <c r="AG2" s="129"/>
    </row>
    <row r="3" spans="1:35" ht="59.25" customHeight="1" thickBot="1" x14ac:dyDescent="0.45">
      <c r="B3" s="26" t="s">
        <v>133</v>
      </c>
      <c r="C3" s="1"/>
      <c r="D3" s="25" t="s">
        <v>132</v>
      </c>
      <c r="Y3" s="106"/>
      <c r="Z3" s="130"/>
      <c r="AA3" s="131"/>
      <c r="AB3" s="131"/>
      <c r="AC3" s="131"/>
      <c r="AD3" s="131"/>
      <c r="AE3" s="131"/>
      <c r="AF3" s="131"/>
      <c r="AG3" s="132"/>
    </row>
    <row r="4" spans="1:35" ht="19.5" customHeight="1" x14ac:dyDescent="0.4">
      <c r="A4" s="18"/>
      <c r="B4" s="3" t="s">
        <v>8</v>
      </c>
      <c r="C4" s="133" t="s">
        <v>81</v>
      </c>
      <c r="D4" s="15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</row>
    <row r="5" spans="1:35" ht="19.5" thickBot="1" x14ac:dyDescent="0.45">
      <c r="A5" s="18"/>
      <c r="B5" s="3" t="s">
        <v>7</v>
      </c>
      <c r="C5" s="134"/>
      <c r="D5" s="13" t="s">
        <v>16</v>
      </c>
      <c r="E5" s="13" t="s">
        <v>52</v>
      </c>
      <c r="F5" s="13" t="s">
        <v>99</v>
      </c>
      <c r="G5" s="13" t="s">
        <v>100</v>
      </c>
      <c r="H5" s="13" t="s">
        <v>101</v>
      </c>
      <c r="I5" s="16" t="s">
        <v>9</v>
      </c>
      <c r="J5" s="56" t="s">
        <v>12</v>
      </c>
      <c r="K5" s="56" t="s">
        <v>15</v>
      </c>
      <c r="L5" s="56" t="s">
        <v>44</v>
      </c>
      <c r="M5" s="56" t="s">
        <v>45</v>
      </c>
      <c r="N5" s="56" t="s">
        <v>46</v>
      </c>
      <c r="O5" s="16" t="s">
        <v>47</v>
      </c>
      <c r="P5" s="56" t="s">
        <v>9</v>
      </c>
      <c r="Q5" s="56" t="s">
        <v>12</v>
      </c>
      <c r="R5" s="56" t="s">
        <v>15</v>
      </c>
      <c r="S5" s="56" t="s">
        <v>44</v>
      </c>
      <c r="T5" s="56" t="s">
        <v>45</v>
      </c>
      <c r="U5" s="16" t="s">
        <v>46</v>
      </c>
      <c r="V5" s="56" t="s">
        <v>47</v>
      </c>
      <c r="W5" s="56" t="s">
        <v>9</v>
      </c>
      <c r="X5" s="56" t="s">
        <v>12</v>
      </c>
      <c r="Y5" s="56" t="s">
        <v>15</v>
      </c>
      <c r="Z5" s="56" t="s">
        <v>44</v>
      </c>
      <c r="AA5" s="16" t="s">
        <v>45</v>
      </c>
      <c r="AB5" s="56" t="s">
        <v>46</v>
      </c>
      <c r="AC5" s="56" t="s">
        <v>47</v>
      </c>
      <c r="AD5" s="56" t="s">
        <v>9</v>
      </c>
      <c r="AE5" s="56" t="s">
        <v>12</v>
      </c>
      <c r="AF5" s="56" t="s">
        <v>15</v>
      </c>
      <c r="AG5" s="98" t="s">
        <v>135</v>
      </c>
    </row>
    <row r="6" spans="1:35" s="6" customFormat="1" ht="33" customHeight="1" thickTop="1" x14ac:dyDescent="0.4">
      <c r="A6" s="30">
        <v>1</v>
      </c>
      <c r="B6" s="27" t="s">
        <v>1</v>
      </c>
      <c r="C6" s="82" t="s">
        <v>48</v>
      </c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5"/>
      <c r="AH6" s="61">
        <f>COUNTIF(D6:AG6,"○")</f>
        <v>0</v>
      </c>
    </row>
    <row r="7" spans="1:35" s="6" customFormat="1" ht="33" customHeight="1" x14ac:dyDescent="0.4">
      <c r="A7" s="30">
        <v>2</v>
      </c>
      <c r="B7" s="28" t="s">
        <v>2</v>
      </c>
      <c r="C7" s="83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8"/>
      <c r="AH7" s="61">
        <f>COUNTIF(D7:AG7,"○")</f>
        <v>0</v>
      </c>
    </row>
    <row r="8" spans="1:35" s="6" customFormat="1" ht="33" customHeight="1" x14ac:dyDescent="0.4">
      <c r="A8" s="30">
        <v>3</v>
      </c>
      <c r="B8" s="27" t="s">
        <v>87</v>
      </c>
      <c r="C8" s="82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1"/>
      <c r="AH8" s="61">
        <f t="shared" ref="AH8:AH12" si="0">COUNTIF(D8:AG8,"○")</f>
        <v>0</v>
      </c>
    </row>
    <row r="9" spans="1:35" s="6" customFormat="1" ht="33" customHeight="1" x14ac:dyDescent="0.4">
      <c r="A9" s="30">
        <v>4</v>
      </c>
      <c r="B9" s="28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  <c r="AH9" s="61">
        <f t="shared" si="0"/>
        <v>0</v>
      </c>
    </row>
    <row r="10" spans="1:35" s="6" customFormat="1" ht="33" customHeight="1" x14ac:dyDescent="0.4">
      <c r="A10" s="30">
        <v>5</v>
      </c>
      <c r="B10" s="27" t="s">
        <v>88</v>
      </c>
      <c r="C10" s="82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1"/>
      <c r="AH10" s="61">
        <f t="shared" si="0"/>
        <v>0</v>
      </c>
    </row>
    <row r="11" spans="1:35" s="6" customFormat="1" ht="33" customHeight="1" x14ac:dyDescent="0.4">
      <c r="A11" s="30">
        <v>6</v>
      </c>
      <c r="B11" s="28" t="s">
        <v>89</v>
      </c>
      <c r="C11" s="83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61">
        <f t="shared" si="0"/>
        <v>0</v>
      </c>
    </row>
    <row r="12" spans="1:35" s="6" customFormat="1" ht="33" customHeight="1" x14ac:dyDescent="0.4">
      <c r="A12" s="30">
        <v>7</v>
      </c>
      <c r="B12" s="27" t="s">
        <v>4</v>
      </c>
      <c r="C12" s="20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61">
        <f t="shared" si="0"/>
        <v>0</v>
      </c>
    </row>
    <row r="13" spans="1:35" s="6" customFormat="1" ht="33" customHeight="1" x14ac:dyDescent="0.4">
      <c r="A13" s="30">
        <v>8</v>
      </c>
      <c r="B13" s="28" t="s">
        <v>91</v>
      </c>
      <c r="C13" s="2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45"/>
      <c r="AH13" s="61">
        <f>COUNTA(D13:AG13)</f>
        <v>0</v>
      </c>
    </row>
    <row r="14" spans="1:35" s="6" customFormat="1" ht="33" customHeight="1" x14ac:dyDescent="0.4">
      <c r="A14" s="135">
        <v>9</v>
      </c>
      <c r="B14" s="27" t="s">
        <v>90</v>
      </c>
      <c r="C14" s="2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4"/>
      <c r="AH14" s="86"/>
    </row>
    <row r="15" spans="1:35" s="6" customFormat="1" ht="33" customHeight="1" thickBot="1" x14ac:dyDescent="0.45">
      <c r="A15" s="136"/>
      <c r="B15" s="29" t="s">
        <v>93</v>
      </c>
      <c r="C15" s="2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5"/>
      <c r="AH15" s="61">
        <f>COUNTIFS(D14:AG14,"&gt;=0",D14:AG14,"&lt;=1000",D15:AG15,"&gt;=0",D15:AG15,"&lt;=1000")</f>
        <v>0</v>
      </c>
    </row>
    <row r="16" spans="1:35" s="6" customFormat="1" ht="33" customHeight="1" thickTop="1" thickBot="1" x14ac:dyDescent="0.45">
      <c r="A16" s="32">
        <v>10</v>
      </c>
      <c r="B16" s="47" t="s">
        <v>96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61">
        <f>COUNTIF(D16:AG16,"○")</f>
        <v>0</v>
      </c>
      <c r="AI16" s="61">
        <f>SUM(AH6:AH16)</f>
        <v>0</v>
      </c>
    </row>
    <row r="17" spans="1:34" s="6" customFormat="1" ht="90" customHeight="1" thickTop="1" thickBot="1" x14ac:dyDescent="0.45">
      <c r="A17" s="31"/>
      <c r="B17" s="3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6"/>
      <c r="AH17" s="58" t="s">
        <v>49</v>
      </c>
    </row>
    <row r="18" spans="1:34" s="6" customFormat="1" ht="33" customHeight="1" thickTop="1" x14ac:dyDescent="0.4">
      <c r="A18" s="31"/>
      <c r="B18" s="7" t="s">
        <v>5</v>
      </c>
      <c r="C18" s="17">
        <f>'7月'!C18</f>
        <v>6</v>
      </c>
      <c r="D18" s="17">
        <f>+COUNTIFS(D6:D12,"○")+COUNTIF(D16,"○")+COUNTIFS(D6:D12,"◯")+COUNTIF(D16,"◯")+COUNTIFS(D13,"&gt;=0",D13,"&lt;=1000")+COUNTIFS(D14,"&gt;=0",D14,"&lt;=1000",D15,"&gt;=0",D15,"&lt;=1000")</f>
        <v>0</v>
      </c>
      <c r="E18" s="17">
        <f t="shared" ref="E18:AG18" si="1">COUNTIFS(E6:E12,"〇")+COUNTIF(E16,"〇")+COUNTIFS(E6:E12,"○")+COUNTIF(E16,"○")+COUNTIFS(E6:E12,"◯")+COUNTIF(E16,"◯")+COUNTIFS(E13,"&gt;=0",E13,"&lt;=1000")+COUNTIFS(E14,"&gt;=0",E14,"&lt;=1000",E15,"&gt;=0",E15,"&lt;=1000")</f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 t="shared" si="1"/>
        <v>0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7">
        <f t="shared" si="1"/>
        <v>0</v>
      </c>
      <c r="AG18" s="17">
        <f t="shared" si="1"/>
        <v>0</v>
      </c>
      <c r="AH18" s="8">
        <f>SUM(D18:AG18)</f>
        <v>0</v>
      </c>
    </row>
    <row r="21" spans="1:34" ht="24" x14ac:dyDescent="0.4">
      <c r="S21" s="25" t="s">
        <v>50</v>
      </c>
    </row>
  </sheetData>
  <sheetProtection algorithmName="SHA-512" hashValue="hGB2lnmZAIZ7UDBNhETZAmXhX/AJ5ufsngCbJecO9DSa/N58+gG5hlxgFA1CNmDzsZTLYIH9I5rfow/62rCnog==" saltValue="z0kl4//sJdqzpWJo3cABYA==" spinCount="100000" sheet="1" objects="1" scenarios="1"/>
  <protectedRanges>
    <protectedRange sqref="D6:AG17" name="範囲5"/>
    <protectedRange sqref="D6:AG17" name="範囲3"/>
    <protectedRange sqref="D6:AG17" name="範囲1"/>
    <protectedRange sqref="B16 D6:AG17" name="範囲2"/>
    <protectedRange sqref="D6:AG17" name="範囲4"/>
  </protectedRanges>
  <mergeCells count="3">
    <mergeCell ref="Z2:AG3"/>
    <mergeCell ref="C4:C5"/>
    <mergeCell ref="A14:A15"/>
  </mergeCells>
  <phoneticPr fontId="1"/>
  <dataValidations count="2">
    <dataValidation type="list" allowBlank="1" showDropDown="1" showInputMessage="1" sqref="E13 J13 O13 T13 Y13">
      <formula1>"　,〇"</formula1>
    </dataValidation>
    <dataValidation type="list" allowBlank="1" showInputMessage="1" sqref="D6:AG12 D16:AG16">
      <formula1>"○,　"</formula1>
    </dataValidation>
  </dataValidations>
  <pageMargins left="0.7" right="0.7" top="0.75" bottom="0.75" header="0.3" footer="0.3"/>
  <pageSetup paperSize="8" scale="50" orientation="landscape" r:id="rId1"/>
  <ignoredErrors>
    <ignoredError sqref="AH15 AH13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zoomScale="52" zoomScaleNormal="52" workbookViewId="0">
      <selection activeCell="D6" sqref="D6"/>
    </sheetView>
  </sheetViews>
  <sheetFormatPr defaultRowHeight="18.75" x14ac:dyDescent="0.4"/>
  <cols>
    <col min="2" max="2" width="38.125" customWidth="1"/>
    <col min="3" max="3" width="9.625" customWidth="1"/>
    <col min="35" max="35" width="11" bestFit="1" customWidth="1"/>
  </cols>
  <sheetData>
    <row r="1" spans="1:35" ht="23.25" customHeight="1" thickBot="1" x14ac:dyDescent="0.45"/>
    <row r="2" spans="1:35" ht="24" customHeight="1" x14ac:dyDescent="0.4">
      <c r="B2" s="26" t="s">
        <v>145</v>
      </c>
      <c r="C2" s="1"/>
      <c r="X2" s="18"/>
      <c r="Y2" s="137" t="s">
        <v>170</v>
      </c>
      <c r="Z2" s="162"/>
      <c r="AA2" s="162"/>
      <c r="AB2" s="162"/>
      <c r="AC2" s="162"/>
      <c r="AD2" s="162"/>
      <c r="AE2" s="162"/>
      <c r="AF2" s="162"/>
      <c r="AG2" s="162"/>
      <c r="AH2" s="163"/>
    </row>
    <row r="3" spans="1:35" ht="59.25" customHeight="1" thickBot="1" x14ac:dyDescent="0.45">
      <c r="B3" s="26" t="s">
        <v>70</v>
      </c>
      <c r="C3" s="1"/>
      <c r="D3" s="25" t="s">
        <v>127</v>
      </c>
      <c r="X3" s="117"/>
      <c r="Y3" s="164"/>
      <c r="Z3" s="165"/>
      <c r="AA3" s="165"/>
      <c r="AB3" s="165"/>
      <c r="AC3" s="165"/>
      <c r="AD3" s="165"/>
      <c r="AE3" s="165"/>
      <c r="AF3" s="165"/>
      <c r="AG3" s="165"/>
      <c r="AH3" s="166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99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13" t="s">
        <v>13</v>
      </c>
      <c r="E5" s="13" t="s">
        <v>106</v>
      </c>
      <c r="F5" s="13" t="s">
        <v>107</v>
      </c>
      <c r="G5" s="13" t="s">
        <v>108</v>
      </c>
      <c r="H5" s="13" t="s">
        <v>109</v>
      </c>
      <c r="I5" s="13" t="s">
        <v>110</v>
      </c>
      <c r="J5" s="56" t="s">
        <v>9</v>
      </c>
      <c r="K5" s="56" t="s">
        <v>12</v>
      </c>
      <c r="L5" s="56" t="s">
        <v>15</v>
      </c>
      <c r="M5" s="56" t="s">
        <v>44</v>
      </c>
      <c r="N5" s="56" t="s">
        <v>45</v>
      </c>
      <c r="O5" s="56" t="s">
        <v>46</v>
      </c>
      <c r="P5" s="56" t="s">
        <v>47</v>
      </c>
      <c r="Q5" s="56" t="s">
        <v>9</v>
      </c>
      <c r="R5" s="56" t="s">
        <v>12</v>
      </c>
      <c r="S5" s="56" t="s">
        <v>15</v>
      </c>
      <c r="T5" s="56" t="s">
        <v>44</v>
      </c>
      <c r="U5" s="56" t="s">
        <v>45</v>
      </c>
      <c r="V5" s="56" t="s">
        <v>46</v>
      </c>
      <c r="W5" s="56" t="s">
        <v>47</v>
      </c>
      <c r="X5" s="56" t="s">
        <v>9</v>
      </c>
      <c r="Y5" s="56" t="s">
        <v>12</v>
      </c>
      <c r="Z5" s="56" t="s">
        <v>15</v>
      </c>
      <c r="AA5" s="56" t="s">
        <v>44</v>
      </c>
      <c r="AB5" s="56" t="s">
        <v>45</v>
      </c>
      <c r="AC5" s="56" t="s">
        <v>46</v>
      </c>
      <c r="AD5" s="56" t="s">
        <v>47</v>
      </c>
      <c r="AE5" s="56" t="s">
        <v>9</v>
      </c>
      <c r="AF5" s="56" t="s">
        <v>12</v>
      </c>
      <c r="AG5" s="56" t="s">
        <v>15</v>
      </c>
      <c r="AH5" s="98" t="s">
        <v>143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11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10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2">
        <v>10</v>
      </c>
      <c r="B16" s="42" t="s">
        <v>94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6"/>
      <c r="AI17" s="58" t="s">
        <v>71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ref="E18:AH18" si="1">COUNTIFS(E6:E12,"〇")+COUNTIF(E16,"〇")+COUNTIFS(E6:E12,"○")+COUNTIF(E16,"○")+COUNTIFS(E6:E12,"◯")+COUNTIF(E16,"◯")+COUNTIFS(E13,"&gt;=0",E13,"&lt;=1000")+COUNTIFS(E14,"&gt;=0",E14,"&lt;=1000",E15,"&gt;=0",E15,"&lt;=1000")</f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protectedRanges>
    <protectedRange sqref="D6:AH17" name="範囲10"/>
    <protectedRange sqref="D17:AH17 B16 AH6:AH16" name="範囲2"/>
    <protectedRange sqref="D17:AH17 AH6:AH16" name="範囲1_1"/>
    <protectedRange sqref="D6:D16" name="範囲1_1_1"/>
    <protectedRange sqref="D6:D16" name="範囲2_2"/>
    <protectedRange sqref="E6:AG12 E16:AG16" name="範囲2_1_1"/>
    <protectedRange sqref="E6:AG12 E16:AG16" name="範囲1_2"/>
    <protectedRange sqref="E13:AG15" name="範囲2_1_1_1"/>
    <protectedRange sqref="E13:AG15" name="範囲1_2_1"/>
    <protectedRange sqref="D6:AH17" name="範囲9"/>
  </protectedRanges>
  <mergeCells count="3">
    <mergeCell ref="C4:C5"/>
    <mergeCell ref="A14:A15"/>
    <mergeCell ref="Y2:AH3"/>
  </mergeCells>
  <phoneticPr fontId="1"/>
  <dataValidations count="2">
    <dataValidation type="list" allowBlank="1" showDropDown="1" showInputMessage="1" sqref="E13:AG13">
      <formula1>"　,〇"</formula1>
    </dataValidation>
    <dataValidation type="list" allowBlank="1" showInputMessage="1" showErrorMessage="1" sqref="D16:AH16 D6:AH12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I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6"/>
  <sheetViews>
    <sheetView zoomScale="70" zoomScaleNormal="70" workbookViewId="0">
      <selection activeCell="C5" sqref="C5"/>
    </sheetView>
  </sheetViews>
  <sheetFormatPr defaultRowHeight="18.75" x14ac:dyDescent="0.4"/>
  <cols>
    <col min="2" max="2" width="14.625" customWidth="1"/>
    <col min="3" max="13" width="21.25" customWidth="1"/>
    <col min="14" max="14" width="17.625" customWidth="1"/>
  </cols>
  <sheetData>
    <row r="2" spans="2:13" ht="24.75" thickBot="1" x14ac:dyDescent="0.45">
      <c r="B2" s="111" t="s">
        <v>154</v>
      </c>
      <c r="C2" s="111"/>
    </row>
    <row r="3" spans="2:13" ht="42.75" customHeight="1" thickBot="1" x14ac:dyDescent="0.45">
      <c r="B3" s="26" t="s">
        <v>146</v>
      </c>
      <c r="D3" s="25" t="s">
        <v>98</v>
      </c>
      <c r="K3" s="149" t="s">
        <v>158</v>
      </c>
      <c r="L3" s="150"/>
      <c r="M3" s="151"/>
    </row>
    <row r="4" spans="2:13" s="59" customFormat="1" ht="37.5" customHeight="1" x14ac:dyDescent="0.4">
      <c r="B4" s="63"/>
      <c r="C4" s="4" t="s">
        <v>111</v>
      </c>
      <c r="D4" s="4" t="s">
        <v>2</v>
      </c>
      <c r="E4" s="64" t="s">
        <v>115</v>
      </c>
      <c r="F4" s="4" t="s">
        <v>3</v>
      </c>
      <c r="G4" s="4" t="s">
        <v>88</v>
      </c>
      <c r="H4" s="64" t="s">
        <v>150</v>
      </c>
      <c r="I4" s="4" t="s">
        <v>4</v>
      </c>
      <c r="J4" s="4" t="s">
        <v>112</v>
      </c>
      <c r="K4" s="114" t="s">
        <v>113</v>
      </c>
      <c r="L4" s="116" t="s">
        <v>114</v>
      </c>
      <c r="M4" s="115" t="s">
        <v>80</v>
      </c>
    </row>
    <row r="5" spans="2:13" s="59" customFormat="1" ht="30" customHeight="1" x14ac:dyDescent="0.4">
      <c r="B5" s="4" t="s">
        <v>0</v>
      </c>
      <c r="C5" s="69">
        <f>'4月'!AH6</f>
        <v>0</v>
      </c>
      <c r="D5" s="69">
        <f>'4月'!AH7</f>
        <v>0</v>
      </c>
      <c r="E5" s="69">
        <f>'4月'!AH8</f>
        <v>0</v>
      </c>
      <c r="F5" s="69">
        <f>'4月'!AH9</f>
        <v>0</v>
      </c>
      <c r="G5" s="69">
        <f>'4月'!AH10</f>
        <v>0</v>
      </c>
      <c r="H5" s="69">
        <f>'4月'!AH11</f>
        <v>0</v>
      </c>
      <c r="I5" s="69">
        <f>'4月'!AH12</f>
        <v>0</v>
      </c>
      <c r="J5" s="69">
        <f>'4月'!AH13</f>
        <v>0</v>
      </c>
      <c r="K5" s="69">
        <f>'4月'!AH15</f>
        <v>0</v>
      </c>
      <c r="L5" s="69">
        <f>'4月'!AH16</f>
        <v>0</v>
      </c>
      <c r="M5" s="65">
        <f>SUM(C5:L5)</f>
        <v>0</v>
      </c>
    </row>
    <row r="6" spans="2:13" s="59" customFormat="1" ht="30" customHeight="1" x14ac:dyDescent="0.4">
      <c r="B6" s="4" t="s">
        <v>72</v>
      </c>
      <c r="C6" s="69">
        <f>'5月'!AI6</f>
        <v>0</v>
      </c>
      <c r="D6" s="69">
        <f>'5月'!AI7</f>
        <v>0</v>
      </c>
      <c r="E6" s="69">
        <f>'5月'!AI8</f>
        <v>0</v>
      </c>
      <c r="F6" s="69">
        <f>'5月'!AI9</f>
        <v>0</v>
      </c>
      <c r="G6" s="69">
        <f>'5月'!AI10</f>
        <v>0</v>
      </c>
      <c r="H6" s="69">
        <f>'5月'!AI11</f>
        <v>0</v>
      </c>
      <c r="I6" s="69">
        <f>'5月'!AI12</f>
        <v>0</v>
      </c>
      <c r="J6" s="69">
        <f>'5月'!AI13</f>
        <v>0</v>
      </c>
      <c r="K6" s="69">
        <f>'5月'!AI15</f>
        <v>0</v>
      </c>
      <c r="L6" s="69">
        <f>'5月'!AI16</f>
        <v>0</v>
      </c>
      <c r="M6" s="65">
        <f>SUM(C6:L6)</f>
        <v>0</v>
      </c>
    </row>
    <row r="7" spans="2:13" s="59" customFormat="1" ht="30" customHeight="1" x14ac:dyDescent="0.4">
      <c r="B7" s="4" t="s">
        <v>73</v>
      </c>
      <c r="C7" s="69">
        <f>'6月'!AH6</f>
        <v>0</v>
      </c>
      <c r="D7" s="69">
        <f>'6月'!AH7</f>
        <v>0</v>
      </c>
      <c r="E7" s="69">
        <f>'6月'!AH8</f>
        <v>0</v>
      </c>
      <c r="F7" s="69">
        <f>'6月'!AH9</f>
        <v>0</v>
      </c>
      <c r="G7" s="69">
        <f>'6月'!AH10</f>
        <v>0</v>
      </c>
      <c r="H7" s="69">
        <f>'6月'!AH11</f>
        <v>0</v>
      </c>
      <c r="I7" s="69">
        <f>'6月'!AH12</f>
        <v>0</v>
      </c>
      <c r="J7" s="69">
        <f>'6月'!AH13</f>
        <v>0</v>
      </c>
      <c r="K7" s="95">
        <f>'6月'!AH15</f>
        <v>0</v>
      </c>
      <c r="L7" s="69">
        <f>'6月'!AH16</f>
        <v>0</v>
      </c>
      <c r="M7" s="65">
        <f>SUM(C7:L7)</f>
        <v>0</v>
      </c>
    </row>
    <row r="8" spans="2:13" s="59" customFormat="1" ht="30" customHeight="1" x14ac:dyDescent="0.4">
      <c r="B8" s="4" t="s">
        <v>74</v>
      </c>
      <c r="C8" s="69">
        <f>'7月'!AI6</f>
        <v>0</v>
      </c>
      <c r="D8" s="69">
        <f>'7月'!AI7</f>
        <v>0</v>
      </c>
      <c r="E8" s="69">
        <f>'7月'!AI8</f>
        <v>0</v>
      </c>
      <c r="F8" s="69">
        <f>'7月'!AI9</f>
        <v>0</v>
      </c>
      <c r="G8" s="69">
        <f>'7月'!AI10</f>
        <v>0</v>
      </c>
      <c r="H8" s="69">
        <f>'7月'!AI11</f>
        <v>0</v>
      </c>
      <c r="I8" s="69">
        <f>'7月'!AI12</f>
        <v>0</v>
      </c>
      <c r="J8" s="69">
        <f>'7月'!AI13</f>
        <v>0</v>
      </c>
      <c r="K8" s="95">
        <f>'7月'!AI15</f>
        <v>0</v>
      </c>
      <c r="L8" s="69">
        <f>'7月'!AI16</f>
        <v>0</v>
      </c>
      <c r="M8" s="65">
        <f>SUM(C8:L8)</f>
        <v>0</v>
      </c>
    </row>
    <row r="9" spans="2:13" s="59" customFormat="1" ht="30" customHeight="1" x14ac:dyDescent="0.4">
      <c r="B9" s="4" t="s">
        <v>75</v>
      </c>
      <c r="C9" s="69">
        <f>'8月'!AI6</f>
        <v>0</v>
      </c>
      <c r="D9" s="69">
        <f>'8月'!AI7</f>
        <v>0</v>
      </c>
      <c r="E9" s="69">
        <f>'8月'!AI8</f>
        <v>0</v>
      </c>
      <c r="F9" s="69">
        <f>'8月'!AI9</f>
        <v>0</v>
      </c>
      <c r="G9" s="69">
        <f>'8月'!AI10</f>
        <v>0</v>
      </c>
      <c r="H9" s="69">
        <f>'8月'!AI11</f>
        <v>0</v>
      </c>
      <c r="I9" s="69">
        <f>'8月'!AI12</f>
        <v>0</v>
      </c>
      <c r="J9" s="69">
        <f>'8月'!AI13</f>
        <v>0</v>
      </c>
      <c r="K9" s="95">
        <f>'8月'!AI15</f>
        <v>0</v>
      </c>
      <c r="L9" s="69">
        <f>'8月'!AI16</f>
        <v>0</v>
      </c>
      <c r="M9" s="65">
        <f>SUM(C9:L9)</f>
        <v>0</v>
      </c>
    </row>
    <row r="10" spans="2:13" s="59" customFormat="1" ht="30" customHeight="1" x14ac:dyDescent="0.4">
      <c r="B10" s="4" t="s">
        <v>76</v>
      </c>
      <c r="C10" s="69">
        <f>'9月'!AH6</f>
        <v>0</v>
      </c>
      <c r="D10" s="69">
        <f>'9月'!AH7</f>
        <v>0</v>
      </c>
      <c r="E10" s="69">
        <f>'9月'!AH8</f>
        <v>0</v>
      </c>
      <c r="F10" s="69">
        <f>'9月'!AH9</f>
        <v>0</v>
      </c>
      <c r="G10" s="69">
        <f>'9月'!AH10</f>
        <v>0</v>
      </c>
      <c r="H10" s="69">
        <f>'9月'!AH11</f>
        <v>0</v>
      </c>
      <c r="I10" s="69">
        <f>'9月'!AH12</f>
        <v>0</v>
      </c>
      <c r="J10" s="69">
        <f>'9月'!AH13</f>
        <v>0</v>
      </c>
      <c r="K10" s="95">
        <f>'9月'!AH15</f>
        <v>0</v>
      </c>
      <c r="L10" s="69">
        <f>'9月'!AH16</f>
        <v>0</v>
      </c>
      <c r="M10" s="65">
        <f t="shared" ref="M10" si="0">SUM(C10:L10)</f>
        <v>0</v>
      </c>
    </row>
    <row r="11" spans="2:13" s="59" customFormat="1" ht="30" customHeight="1" x14ac:dyDescent="0.4">
      <c r="B11" s="4" t="s">
        <v>77</v>
      </c>
      <c r="C11" s="69">
        <f>'10月'!AI6</f>
        <v>0</v>
      </c>
      <c r="D11" s="69">
        <f>'10月'!AI7</f>
        <v>0</v>
      </c>
      <c r="E11" s="69">
        <f>'10月'!AI8</f>
        <v>0</v>
      </c>
      <c r="F11" s="69">
        <f>'10月'!AI9</f>
        <v>0</v>
      </c>
      <c r="G11" s="69">
        <f>'10月'!AI10</f>
        <v>0</v>
      </c>
      <c r="H11" s="69">
        <f>'10月'!AI11</f>
        <v>0</v>
      </c>
      <c r="I11" s="69">
        <f>'10月'!AI12</f>
        <v>0</v>
      </c>
      <c r="J11" s="69">
        <f>'10月'!AI13</f>
        <v>0</v>
      </c>
      <c r="K11" s="95">
        <f>'10月'!AI15</f>
        <v>0</v>
      </c>
      <c r="L11" s="69">
        <f>'10月'!AI16</f>
        <v>0</v>
      </c>
      <c r="M11" s="65">
        <f>SUM(C11:L11)</f>
        <v>0</v>
      </c>
    </row>
    <row r="12" spans="2:13" s="59" customFormat="1" ht="30" customHeight="1" x14ac:dyDescent="0.4">
      <c r="B12" s="4" t="s">
        <v>78</v>
      </c>
      <c r="C12" s="69">
        <f>'11月'!AH6</f>
        <v>0</v>
      </c>
      <c r="D12" s="69">
        <f>'11月'!AH7</f>
        <v>0</v>
      </c>
      <c r="E12" s="69">
        <f>'11月'!AH8</f>
        <v>0</v>
      </c>
      <c r="F12" s="69">
        <f>'11月'!AH9</f>
        <v>0</v>
      </c>
      <c r="G12" s="69">
        <f>'11月'!AH10</f>
        <v>0</v>
      </c>
      <c r="H12" s="69">
        <f>'11月'!AH11</f>
        <v>0</v>
      </c>
      <c r="I12" s="69">
        <f>'11月'!AH12</f>
        <v>0</v>
      </c>
      <c r="J12" s="69">
        <f>'11月'!AH13</f>
        <v>0</v>
      </c>
      <c r="K12" s="95">
        <f>'11月'!AH15</f>
        <v>0</v>
      </c>
      <c r="L12" s="69">
        <f>'11月'!AH16</f>
        <v>0</v>
      </c>
      <c r="M12" s="65">
        <f>SUM(C12:L12)</f>
        <v>0</v>
      </c>
    </row>
    <row r="13" spans="2:13" s="59" customFormat="1" ht="30" customHeight="1" x14ac:dyDescent="0.4">
      <c r="B13" s="4" t="s">
        <v>79</v>
      </c>
      <c r="C13" s="69">
        <f>'12月'!AI6</f>
        <v>0</v>
      </c>
      <c r="D13" s="69">
        <f>'12月'!AI7</f>
        <v>0</v>
      </c>
      <c r="E13" s="69">
        <f>'12月'!AI8</f>
        <v>0</v>
      </c>
      <c r="F13" s="69">
        <f>'12月'!AI9</f>
        <v>0</v>
      </c>
      <c r="G13" s="69">
        <f>'12月'!AI10</f>
        <v>0</v>
      </c>
      <c r="H13" s="69">
        <f>'12月'!AI11</f>
        <v>0</v>
      </c>
      <c r="I13" s="69">
        <f>'12月'!AI12</f>
        <v>0</v>
      </c>
      <c r="J13" s="69">
        <f>'12月'!AI13</f>
        <v>0</v>
      </c>
      <c r="K13" s="95">
        <f>'12月'!AI15</f>
        <v>0</v>
      </c>
      <c r="L13" s="69">
        <f>'12月'!AI16</f>
        <v>0</v>
      </c>
      <c r="M13" s="65">
        <f>SUM(C13:L13)</f>
        <v>0</v>
      </c>
    </row>
    <row r="14" spans="2:13" s="59" customFormat="1" ht="30" customHeight="1" x14ac:dyDescent="0.4">
      <c r="B14" s="65" t="s">
        <v>80</v>
      </c>
      <c r="C14" s="65">
        <f>SUM(C5:C13)</f>
        <v>0</v>
      </c>
      <c r="D14" s="65">
        <f>SUM(D5:D13)</f>
        <v>0</v>
      </c>
      <c r="E14" s="65">
        <f t="shared" ref="E14:L14" si="1">SUM(E5:E13)</f>
        <v>0</v>
      </c>
      <c r="F14" s="65">
        <f t="shared" si="1"/>
        <v>0</v>
      </c>
      <c r="G14" s="65">
        <f t="shared" si="1"/>
        <v>0</v>
      </c>
      <c r="H14" s="65">
        <f t="shared" si="1"/>
        <v>0</v>
      </c>
      <c r="I14" s="65">
        <f t="shared" si="1"/>
        <v>0</v>
      </c>
      <c r="J14" s="65">
        <f t="shared" si="1"/>
        <v>0</v>
      </c>
      <c r="K14" s="65">
        <f t="shared" si="1"/>
        <v>0</v>
      </c>
      <c r="L14" s="65">
        <f t="shared" si="1"/>
        <v>0</v>
      </c>
      <c r="M14" s="65">
        <f>SUM(C14:L14)</f>
        <v>0</v>
      </c>
    </row>
    <row r="15" spans="2:13" ht="19.5" thickBot="1" x14ac:dyDescent="0.45">
      <c r="C15" s="57"/>
      <c r="I15" s="18"/>
    </row>
    <row r="16" spans="2:13" ht="21" thickTop="1" thickBot="1" x14ac:dyDescent="0.45">
      <c r="B16" s="113" t="s">
        <v>84</v>
      </c>
      <c r="C16" s="70"/>
      <c r="D16" s="34" t="s">
        <v>95</v>
      </c>
    </row>
    <row r="17" spans="4:14" ht="29.25" customHeight="1" thickTop="1" thickBot="1" x14ac:dyDescent="0.45">
      <c r="E17" s="18"/>
      <c r="M17" s="66" t="s">
        <v>85</v>
      </c>
      <c r="N17" s="1"/>
    </row>
    <row r="18" spans="4:14" ht="27.75" customHeight="1" thickBot="1" x14ac:dyDescent="0.55000000000000004">
      <c r="D18" s="26" t="s">
        <v>83</v>
      </c>
      <c r="M18" s="67">
        <f>ROUNDDOWN(M14+C16+F26,0)</f>
        <v>0</v>
      </c>
      <c r="N18" s="68" t="s">
        <v>86</v>
      </c>
    </row>
    <row r="19" spans="4:14" ht="54" customHeight="1" thickTop="1" x14ac:dyDescent="0.4">
      <c r="D19" s="156" t="s">
        <v>162</v>
      </c>
      <c r="E19" s="157"/>
      <c r="F19" s="108">
        <v>0</v>
      </c>
    </row>
    <row r="20" spans="4:14" ht="54" customHeight="1" x14ac:dyDescent="0.4">
      <c r="D20" s="156" t="s">
        <v>163</v>
      </c>
      <c r="E20" s="157"/>
      <c r="F20" s="109">
        <v>0</v>
      </c>
      <c r="H20" s="154" t="s">
        <v>155</v>
      </c>
      <c r="I20" s="154"/>
      <c r="J20" s="154"/>
    </row>
    <row r="21" spans="4:14" ht="54" customHeight="1" x14ac:dyDescent="0.4">
      <c r="D21" s="157" t="s">
        <v>164</v>
      </c>
      <c r="E21" s="161"/>
      <c r="F21" s="109">
        <v>0</v>
      </c>
      <c r="H21" s="154"/>
      <c r="I21" s="154"/>
      <c r="J21" s="154"/>
    </row>
    <row r="22" spans="4:14" ht="54" customHeight="1" x14ac:dyDescent="0.4">
      <c r="D22" s="157" t="s">
        <v>168</v>
      </c>
      <c r="E22" s="161"/>
      <c r="F22" s="109">
        <v>0</v>
      </c>
      <c r="H22" s="126"/>
      <c r="I22" s="126"/>
      <c r="J22" s="126"/>
    </row>
    <row r="23" spans="4:14" ht="54" customHeight="1" x14ac:dyDescent="0.4">
      <c r="D23" s="156" t="s">
        <v>149</v>
      </c>
      <c r="E23" s="157"/>
      <c r="F23" s="109">
        <v>0</v>
      </c>
    </row>
    <row r="24" spans="4:14" ht="54" customHeight="1" thickBot="1" x14ac:dyDescent="0.45">
      <c r="D24" s="158" t="s">
        <v>117</v>
      </c>
      <c r="E24" s="159"/>
      <c r="F24" s="110"/>
      <c r="I24" s="100"/>
    </row>
    <row r="25" spans="4:14" ht="54" customHeight="1" thickTop="1" x14ac:dyDescent="0.4">
      <c r="D25" s="160" t="s">
        <v>118</v>
      </c>
      <c r="E25" s="160"/>
      <c r="F25" s="107">
        <f>ROUNDDOWN(F24/20,0)</f>
        <v>0</v>
      </c>
      <c r="G25" s="155" t="s">
        <v>97</v>
      </c>
      <c r="H25" s="155"/>
      <c r="I25" s="155"/>
      <c r="J25" s="60"/>
      <c r="K25" s="60"/>
    </row>
    <row r="26" spans="4:14" x14ac:dyDescent="0.4">
      <c r="D26" s="152" t="s">
        <v>80</v>
      </c>
      <c r="E26" s="153"/>
      <c r="F26" s="112">
        <f>SUM(F19:F23)+F25</f>
        <v>0</v>
      </c>
    </row>
  </sheetData>
  <sheetProtection algorithmName="SHA-512" hashValue="EIY1GhmqySK4sEt7XshnoAl1oAUvsUZbUyuAvLi+qEChvUTao8K6oGjhzuQHS42lYV0WcGb0m+XgEUPBH8Jvig==" saltValue="CaDCXLDLJxxyao3R/568lg==" spinCount="100000" sheet="1" objects="1" scenarios="1"/>
  <protectedRanges>
    <protectedRange sqref="C16" name="範囲4"/>
    <protectedRange sqref="C16" name="範囲2"/>
    <protectedRange sqref="C16" name="範囲3"/>
    <protectedRange sqref="F19:F24" name="範囲4_1"/>
    <protectedRange sqref="F19:F24" name="範囲1_1"/>
    <protectedRange sqref="F19:F24" name="範囲3_1"/>
  </protectedRanges>
  <mergeCells count="11">
    <mergeCell ref="K3:M3"/>
    <mergeCell ref="D26:E26"/>
    <mergeCell ref="G25:I25"/>
    <mergeCell ref="D19:E19"/>
    <mergeCell ref="D20:E20"/>
    <mergeCell ref="D21:E21"/>
    <mergeCell ref="D23:E23"/>
    <mergeCell ref="D24:E24"/>
    <mergeCell ref="D25:E25"/>
    <mergeCell ref="H20:J21"/>
    <mergeCell ref="D22:E22"/>
  </mergeCells>
  <phoneticPr fontId="1"/>
  <dataValidations count="3">
    <dataValidation type="list" allowBlank="1" showInputMessage="1" showErrorMessage="1" sqref="F19 F22 F20">
      <formula1>"0,50"</formula1>
    </dataValidation>
    <dataValidation type="list" allowBlank="1" showInputMessage="1" showErrorMessage="1" sqref="F23">
      <formula1>"0,200"</formula1>
    </dataValidation>
    <dataValidation type="list" allowBlank="1" showInputMessage="1" showErrorMessage="1" sqref="F21">
      <formula1>"0,50,100"</formula1>
    </dataValidation>
  </dataValidations>
  <hyperlinks>
    <hyperlink ref="H20" r:id="rId1"/>
  </hyperlinks>
  <pageMargins left="0.7" right="0.7" top="0.75" bottom="0.75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5" max="35" width="11" bestFit="1" customWidth="1"/>
  </cols>
  <sheetData>
    <row r="1" spans="1:35" ht="27.75" customHeight="1" thickBot="1" x14ac:dyDescent="0.45">
      <c r="B1" s="72" t="s">
        <v>125</v>
      </c>
    </row>
    <row r="2" spans="1:35" ht="23.25" customHeight="1" x14ac:dyDescent="0.4">
      <c r="B2" s="26" t="s">
        <v>147</v>
      </c>
      <c r="C2" s="1"/>
      <c r="X2" s="18"/>
      <c r="Y2" s="103"/>
      <c r="Z2" s="137" t="s">
        <v>169</v>
      </c>
      <c r="AA2" s="138"/>
      <c r="AB2" s="138"/>
      <c r="AC2" s="138"/>
      <c r="AD2" s="138"/>
      <c r="AE2" s="138"/>
      <c r="AF2" s="138"/>
      <c r="AG2" s="138"/>
      <c r="AH2" s="139"/>
    </row>
    <row r="3" spans="1:35" ht="59.25" customHeight="1" thickBot="1" x14ac:dyDescent="0.45">
      <c r="B3" s="26" t="s">
        <v>119</v>
      </c>
      <c r="C3" s="1"/>
      <c r="D3" s="25" t="s">
        <v>127</v>
      </c>
      <c r="X3" s="18"/>
      <c r="Y3" s="104"/>
      <c r="Z3" s="140"/>
      <c r="AA3" s="141"/>
      <c r="AB3" s="141"/>
      <c r="AC3" s="141"/>
      <c r="AD3" s="141"/>
      <c r="AE3" s="141"/>
      <c r="AF3" s="141"/>
      <c r="AG3" s="141"/>
      <c r="AH3" s="142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62" t="s">
        <v>55</v>
      </c>
      <c r="E5" s="62" t="s">
        <v>57</v>
      </c>
      <c r="F5" s="62" t="s">
        <v>58</v>
      </c>
      <c r="G5" s="62" t="s">
        <v>10</v>
      </c>
      <c r="H5" s="62" t="s">
        <v>13</v>
      </c>
      <c r="I5" s="62" t="s">
        <v>16</v>
      </c>
      <c r="J5" s="62" t="s">
        <v>44</v>
      </c>
      <c r="K5" s="62" t="s">
        <v>45</v>
      </c>
      <c r="L5" s="62" t="s">
        <v>46</v>
      </c>
      <c r="M5" s="62" t="s">
        <v>47</v>
      </c>
      <c r="N5" s="62" t="s">
        <v>9</v>
      </c>
      <c r="O5" s="62" t="s">
        <v>12</v>
      </c>
      <c r="P5" s="62" t="s">
        <v>15</v>
      </c>
      <c r="Q5" s="62" t="s">
        <v>44</v>
      </c>
      <c r="R5" s="62" t="s">
        <v>45</v>
      </c>
      <c r="S5" s="62" t="s">
        <v>46</v>
      </c>
      <c r="T5" s="62" t="s">
        <v>47</v>
      </c>
      <c r="U5" s="62" t="s">
        <v>9</v>
      </c>
      <c r="V5" s="62" t="s">
        <v>12</v>
      </c>
      <c r="W5" s="62" t="s">
        <v>15</v>
      </c>
      <c r="X5" s="62" t="s">
        <v>44</v>
      </c>
      <c r="Y5" s="62" t="s">
        <v>45</v>
      </c>
      <c r="Z5" s="62" t="s">
        <v>46</v>
      </c>
      <c r="AA5" s="62" t="s">
        <v>47</v>
      </c>
      <c r="AB5" s="62" t="s">
        <v>9</v>
      </c>
      <c r="AC5" s="62" t="s">
        <v>12</v>
      </c>
      <c r="AD5" s="62" t="s">
        <v>15</v>
      </c>
      <c r="AE5" s="62" t="s">
        <v>44</v>
      </c>
      <c r="AF5" s="62" t="s">
        <v>45</v>
      </c>
      <c r="AG5" s="62" t="s">
        <v>46</v>
      </c>
      <c r="AH5" s="98" t="s">
        <v>136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48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2">
        <v>10</v>
      </c>
      <c r="B16" s="42" t="s">
        <v>94</v>
      </c>
      <c r="C16" s="8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6"/>
      <c r="AI17" s="58" t="s">
        <v>123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ref="E18:AH18" si="1">COUNTIFS(E6:E12,"〇")+COUNTIF(E16,"〇")+COUNTIFS(E6:E12,"○")+COUNTIF(E16,"○")+COUNTIFS(E6:E12,"◯")+COUNTIF(E16,"◯")+COUNTIFS(E13,"&gt;=0",E13,"&lt;=1000")+COUNTIFS(E14,"&gt;=0",E14,"&lt;=1000",E15,"&gt;=0",E15,"&lt;=1000")</f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  <row r="23" spans="2:35" x14ac:dyDescent="0.4">
      <c r="V23" s="105"/>
      <c r="W23" s="105"/>
      <c r="X23" s="105"/>
      <c r="Y23" s="105"/>
      <c r="Z23" s="105"/>
      <c r="AA23" s="105"/>
      <c r="AB23" s="105"/>
      <c r="AC23" s="105"/>
    </row>
    <row r="24" spans="2:35" x14ac:dyDescent="0.4">
      <c r="V24" s="105"/>
      <c r="W24" s="105"/>
      <c r="X24" s="105"/>
      <c r="Y24" s="105"/>
      <c r="Z24" s="105"/>
      <c r="AA24" s="105"/>
      <c r="AB24" s="105"/>
      <c r="AC24" s="105"/>
    </row>
    <row r="25" spans="2:35" x14ac:dyDescent="0.4">
      <c r="V25" s="105"/>
      <c r="W25" s="105"/>
      <c r="X25" s="105"/>
      <c r="Y25" s="105"/>
      <c r="Z25" s="105"/>
      <c r="AA25" s="105"/>
      <c r="AB25" s="105"/>
      <c r="AC25" s="105"/>
    </row>
    <row r="26" spans="2:35" x14ac:dyDescent="0.4">
      <c r="V26" s="105"/>
      <c r="W26" s="105"/>
      <c r="X26" s="105"/>
      <c r="Y26" s="105"/>
      <c r="Z26" s="105"/>
      <c r="AA26" s="105"/>
      <c r="AB26" s="105"/>
      <c r="AC26" s="105"/>
    </row>
    <row r="27" spans="2:35" x14ac:dyDescent="0.4">
      <c r="V27" s="105"/>
      <c r="W27" s="105"/>
      <c r="X27" s="105"/>
      <c r="Y27" s="105"/>
      <c r="Z27" s="105"/>
      <c r="AA27" s="105"/>
      <c r="AB27" s="105"/>
      <c r="AC27" s="105"/>
    </row>
  </sheetData>
  <sheetProtection algorithmName="SHA-512" hashValue="N5Xav9ormtxrZaFzBLTNrE1R8PKMcA5v6dvUF5Nlq4S7V/fjTvFgXhiJE7XN9XUSZMQsnh5Q0XHEEOyA3gn8Aw==" saltValue="2gp/3O0YLkXcswBqf6Y7fQ==" spinCount="100000" sheet="1" objects="1" scenarios="1"/>
  <protectedRanges>
    <protectedRange sqref="D6:AH17" name="範囲6"/>
    <protectedRange sqref="D17:AH17 B16 D6:D16 AG6:AH16" name="範囲2"/>
    <protectedRange sqref="D17:AH17 D6:D16 AG6:AH16" name="範囲1_1"/>
    <protectedRange sqref="E6:AF16" name="範囲2_1"/>
    <protectedRange sqref="E6:AF16" name="範囲1"/>
    <protectedRange sqref="D6:AH17" name="範囲5"/>
  </protectedRanges>
  <mergeCells count="3">
    <mergeCell ref="C4:C5"/>
    <mergeCell ref="A14:A15"/>
    <mergeCell ref="Z2:AH3"/>
  </mergeCells>
  <phoneticPr fontId="1"/>
  <dataValidations count="2">
    <dataValidation type="list" allowBlank="1" showInputMessage="1" showErrorMessage="1" sqref="D6:AH12 D16:AH16">
      <formula1>"○,　"</formula1>
    </dataValidation>
    <dataValidation type="list" allowBlank="1" showDropDown="1" showInputMessage="1" sqref="E13 J13 S13 X13">
      <formula1>"　,〇"</formula1>
    </dataValidation>
  </dataValidations>
  <pageMargins left="0.7" right="0.7" top="0.75" bottom="0.75" header="0.3" footer="0.3"/>
  <pageSetup paperSize="8" scale="51" orientation="landscape" r:id="rId1"/>
  <ignoredErrors>
    <ignoredError sqref="AI13 AI15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2" max="32" width="11" bestFit="1" customWidth="1"/>
  </cols>
  <sheetData>
    <row r="1" spans="1:32" ht="27.75" customHeight="1" thickBot="1" x14ac:dyDescent="0.45">
      <c r="B1" s="72" t="s">
        <v>125</v>
      </c>
    </row>
    <row r="2" spans="1:32" ht="24" x14ac:dyDescent="0.4">
      <c r="B2" s="26" t="s">
        <v>145</v>
      </c>
      <c r="C2" s="1"/>
      <c r="V2" s="137" t="s">
        <v>167</v>
      </c>
      <c r="W2" s="167"/>
      <c r="X2" s="167"/>
      <c r="Y2" s="167"/>
      <c r="Z2" s="167"/>
      <c r="AA2" s="167"/>
      <c r="AB2" s="167"/>
      <c r="AC2" s="167"/>
      <c r="AD2" s="167"/>
      <c r="AE2" s="168"/>
    </row>
    <row r="3" spans="1:32" ht="59.25" customHeight="1" thickBot="1" x14ac:dyDescent="0.45">
      <c r="B3" s="26" t="s">
        <v>120</v>
      </c>
      <c r="C3" s="1"/>
      <c r="D3" s="25" t="s">
        <v>129</v>
      </c>
      <c r="V3" s="169"/>
      <c r="W3" s="170"/>
      <c r="X3" s="170"/>
      <c r="Y3" s="170"/>
      <c r="Z3" s="170"/>
      <c r="AA3" s="170"/>
      <c r="AB3" s="170"/>
      <c r="AC3" s="170"/>
      <c r="AD3" s="170"/>
      <c r="AE3" s="171"/>
    </row>
    <row r="4" spans="1:32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99" t="s">
        <v>32</v>
      </c>
      <c r="W4" s="99" t="s">
        <v>33</v>
      </c>
      <c r="X4" s="99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</row>
    <row r="5" spans="1:32" ht="19.5" thickBot="1" x14ac:dyDescent="0.45">
      <c r="B5" s="3" t="s">
        <v>7</v>
      </c>
      <c r="C5" s="134"/>
      <c r="D5" s="62" t="s">
        <v>10</v>
      </c>
      <c r="E5" s="62" t="s">
        <v>13</v>
      </c>
      <c r="F5" s="62" t="s">
        <v>16</v>
      </c>
      <c r="G5" s="62" t="s">
        <v>52</v>
      </c>
      <c r="H5" s="62" t="s">
        <v>55</v>
      </c>
      <c r="I5" s="62" t="s">
        <v>57</v>
      </c>
      <c r="J5" s="62" t="s">
        <v>47</v>
      </c>
      <c r="K5" s="62" t="s">
        <v>9</v>
      </c>
      <c r="L5" s="62" t="s">
        <v>12</v>
      </c>
      <c r="M5" s="62" t="s">
        <v>15</v>
      </c>
      <c r="N5" s="62" t="s">
        <v>44</v>
      </c>
      <c r="O5" s="62" t="s">
        <v>45</v>
      </c>
      <c r="P5" s="62" t="s">
        <v>46</v>
      </c>
      <c r="Q5" s="62" t="s">
        <v>47</v>
      </c>
      <c r="R5" s="62" t="s">
        <v>9</v>
      </c>
      <c r="S5" s="62" t="s">
        <v>12</v>
      </c>
      <c r="T5" s="62" t="s">
        <v>15</v>
      </c>
      <c r="U5" s="62" t="s">
        <v>44</v>
      </c>
      <c r="V5" s="62" t="s">
        <v>45</v>
      </c>
      <c r="W5" s="62" t="s">
        <v>46</v>
      </c>
      <c r="X5" s="62" t="s">
        <v>47</v>
      </c>
      <c r="Y5" s="62" t="s">
        <v>9</v>
      </c>
      <c r="Z5" s="62" t="s">
        <v>12</v>
      </c>
      <c r="AA5" s="62" t="s">
        <v>15</v>
      </c>
      <c r="AB5" s="62" t="s">
        <v>44</v>
      </c>
      <c r="AC5" s="62" t="s">
        <v>45</v>
      </c>
      <c r="AD5" s="62" t="s">
        <v>46</v>
      </c>
      <c r="AE5" s="98" t="s">
        <v>136</v>
      </c>
    </row>
    <row r="6" spans="1:32" s="6" customFormat="1" ht="33" customHeight="1" thickTop="1" x14ac:dyDescent="0.4">
      <c r="A6" s="30">
        <v>1</v>
      </c>
      <c r="B6" s="2" t="s">
        <v>1</v>
      </c>
      <c r="C6" s="85" t="s">
        <v>48</v>
      </c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5"/>
      <c r="AF6" s="61">
        <f t="shared" ref="AF6:AF12" si="0">COUNTIF(D6:AE6,"○")</f>
        <v>0</v>
      </c>
    </row>
    <row r="7" spans="1:32" s="6" customFormat="1" ht="33" customHeight="1" x14ac:dyDescent="0.4">
      <c r="A7" s="30">
        <v>2</v>
      </c>
      <c r="B7" s="5" t="s">
        <v>2</v>
      </c>
      <c r="C7" s="84" t="s">
        <v>48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8"/>
      <c r="AF7" s="61">
        <f t="shared" si="0"/>
        <v>0</v>
      </c>
    </row>
    <row r="8" spans="1:32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1"/>
      <c r="AF8" s="61">
        <f t="shared" si="0"/>
        <v>0</v>
      </c>
    </row>
    <row r="9" spans="1:32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8"/>
      <c r="AF9" s="61">
        <f t="shared" si="0"/>
        <v>0</v>
      </c>
    </row>
    <row r="10" spans="1:32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1"/>
      <c r="AF10" s="61">
        <f t="shared" si="0"/>
        <v>0</v>
      </c>
    </row>
    <row r="11" spans="1:32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61">
        <f t="shared" si="0"/>
        <v>0</v>
      </c>
    </row>
    <row r="12" spans="1:32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  <c r="AF12" s="61">
        <f t="shared" si="0"/>
        <v>0</v>
      </c>
    </row>
    <row r="13" spans="1:32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45"/>
      <c r="AF13" s="61">
        <f>COUNTA(D13:AE13)</f>
        <v>0</v>
      </c>
    </row>
    <row r="14" spans="1:32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4"/>
      <c r="AF14" s="61"/>
    </row>
    <row r="15" spans="1:32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5"/>
      <c r="AF15" s="61">
        <f>COUNTIFS(D14:AE14,"&gt;=0",D14:AE14,"&lt;=1000",D15:AE15,"&gt;=0",D15:AE15,"&lt;=1000")</f>
        <v>0</v>
      </c>
    </row>
    <row r="16" spans="1:32" s="6" customFormat="1" ht="33" customHeight="1" thickTop="1" thickBot="1" x14ac:dyDescent="0.45">
      <c r="A16" s="32">
        <v>10</v>
      </c>
      <c r="B16" s="42" t="s">
        <v>94</v>
      </c>
      <c r="C16" s="8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1"/>
      <c r="AF16" s="61">
        <f>COUNTIF(D16:AE16,"○")</f>
        <v>0</v>
      </c>
    </row>
    <row r="17" spans="2:33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6"/>
      <c r="AF17" s="58" t="s">
        <v>122</v>
      </c>
    </row>
    <row r="18" spans="2:33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E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9">
        <f>SUM(D18:AE18)</f>
        <v>0</v>
      </c>
    </row>
    <row r="21" spans="2:33" ht="24" x14ac:dyDescent="0.4">
      <c r="D21" s="25" t="s">
        <v>50</v>
      </c>
    </row>
    <row r="22" spans="2:33" ht="19.5" customHeight="1" x14ac:dyDescent="0.4">
      <c r="V22" s="103"/>
      <c r="W22" s="104"/>
      <c r="X22" s="104"/>
      <c r="Y22" s="104"/>
      <c r="Z22" s="104"/>
      <c r="AA22" s="104"/>
      <c r="AB22" s="104"/>
      <c r="AC22" s="104"/>
      <c r="AD22" s="104"/>
      <c r="AE22" s="59"/>
      <c r="AF22" s="59"/>
      <c r="AG22" s="59"/>
    </row>
    <row r="23" spans="2:33" ht="18.75" customHeight="1" x14ac:dyDescent="0.4">
      <c r="V23" s="104"/>
      <c r="W23" s="104"/>
      <c r="X23" s="104"/>
      <c r="Y23" s="104"/>
      <c r="Z23" s="104"/>
      <c r="AA23" s="104"/>
      <c r="AB23" s="104"/>
      <c r="AC23" s="104"/>
      <c r="AD23" s="104"/>
      <c r="AE23" s="59"/>
      <c r="AF23" s="59"/>
      <c r="AG23" s="59"/>
    </row>
    <row r="24" spans="2:33" x14ac:dyDescent="0.4"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2:33" x14ac:dyDescent="0.4"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2:33" x14ac:dyDescent="0.4"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2:33" x14ac:dyDescent="0.4"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2:33" x14ac:dyDescent="0.4"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2:33" x14ac:dyDescent="0.4"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2:33" x14ac:dyDescent="0.4"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</sheetData>
  <sheetProtection algorithmName="SHA-512" hashValue="X2dbq8IfgZEo/A35PIuNBJFvXwXbDfQJ8nKEZOL4GcrNw4H9mPVXLsW9qTlqnYXDqouUYN7SZ7HOKjLy3r8V/A==" saltValue="6o/44u2dw9KMGLykfyrXLA==" spinCount="100000" sheet="1" objects="1" scenarios="1"/>
  <protectedRanges>
    <protectedRange sqref="D6:AE17" name="範囲6"/>
    <protectedRange sqref="D6:D16 B16 D17:AE17" name="範囲2"/>
    <protectedRange sqref="D6:D16 D17:AE17" name="範囲1_1"/>
    <protectedRange sqref="E6:AE16" name="範囲2_1"/>
    <protectedRange sqref="E6:AE16" name="範囲1"/>
    <protectedRange sqref="D6:AE17" name="範囲5"/>
  </protectedRanges>
  <mergeCells count="3">
    <mergeCell ref="V2:AE3"/>
    <mergeCell ref="C4:C5"/>
    <mergeCell ref="A14:A15"/>
  </mergeCells>
  <phoneticPr fontId="1"/>
  <dataValidations count="2">
    <dataValidation type="list" allowBlank="1" showDropDown="1" showInputMessage="1" sqref="E13 J13 S13 X13">
      <formula1>"　,〇"</formula1>
    </dataValidation>
    <dataValidation type="list" allowBlank="1" showInputMessage="1" showErrorMessage="1" sqref="D6:AE12 D16:AE16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F13 AF15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5" max="35" width="11" bestFit="1" customWidth="1"/>
  </cols>
  <sheetData>
    <row r="1" spans="1:35" ht="27.75" customHeight="1" thickBot="1" x14ac:dyDescent="0.45">
      <c r="B1" s="72" t="s">
        <v>125</v>
      </c>
    </row>
    <row r="2" spans="1:35" ht="24" customHeight="1" x14ac:dyDescent="0.4">
      <c r="B2" s="26" t="s">
        <v>145</v>
      </c>
      <c r="C2" s="1"/>
      <c r="Z2" s="103"/>
      <c r="AA2" s="137" t="s">
        <v>161</v>
      </c>
      <c r="AB2" s="138"/>
      <c r="AC2" s="138"/>
      <c r="AD2" s="138"/>
      <c r="AE2" s="138"/>
      <c r="AF2" s="138"/>
      <c r="AG2" s="138"/>
      <c r="AH2" s="139"/>
    </row>
    <row r="3" spans="1:35" ht="59.25" customHeight="1" thickBot="1" x14ac:dyDescent="0.45">
      <c r="B3" s="26" t="s">
        <v>121</v>
      </c>
      <c r="C3" s="1"/>
      <c r="D3" s="25" t="s">
        <v>128</v>
      </c>
      <c r="Z3" s="104"/>
      <c r="AA3" s="140"/>
      <c r="AB3" s="141"/>
      <c r="AC3" s="141"/>
      <c r="AD3" s="141"/>
      <c r="AE3" s="141"/>
      <c r="AF3" s="141"/>
      <c r="AG3" s="141"/>
      <c r="AH3" s="142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4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62" t="s">
        <v>10</v>
      </c>
      <c r="E5" s="62" t="s">
        <v>13</v>
      </c>
      <c r="F5" s="62" t="s">
        <v>16</v>
      </c>
      <c r="G5" s="62" t="s">
        <v>52</v>
      </c>
      <c r="H5" s="62" t="s">
        <v>55</v>
      </c>
      <c r="I5" s="62" t="s">
        <v>57</v>
      </c>
      <c r="J5" s="62" t="s">
        <v>47</v>
      </c>
      <c r="K5" s="62" t="s">
        <v>9</v>
      </c>
      <c r="L5" s="62" t="s">
        <v>12</v>
      </c>
      <c r="M5" s="62" t="s">
        <v>15</v>
      </c>
      <c r="N5" s="62" t="s">
        <v>44</v>
      </c>
      <c r="O5" s="62" t="s">
        <v>45</v>
      </c>
      <c r="P5" s="62" t="s">
        <v>46</v>
      </c>
      <c r="Q5" s="62" t="s">
        <v>47</v>
      </c>
      <c r="R5" s="62" t="s">
        <v>9</v>
      </c>
      <c r="S5" s="62" t="s">
        <v>12</v>
      </c>
      <c r="T5" s="62" t="s">
        <v>15</v>
      </c>
      <c r="U5" s="62" t="s">
        <v>44</v>
      </c>
      <c r="V5" s="62" t="s">
        <v>45</v>
      </c>
      <c r="W5" s="62" t="s">
        <v>46</v>
      </c>
      <c r="X5" s="62" t="s">
        <v>47</v>
      </c>
      <c r="Y5" s="62" t="s">
        <v>9</v>
      </c>
      <c r="Z5" s="62" t="s">
        <v>12</v>
      </c>
      <c r="AA5" s="62" t="s">
        <v>15</v>
      </c>
      <c r="AB5" s="62" t="s">
        <v>44</v>
      </c>
      <c r="AC5" s="62" t="s">
        <v>45</v>
      </c>
      <c r="AD5" s="62" t="s">
        <v>46</v>
      </c>
      <c r="AE5" s="62" t="s">
        <v>47</v>
      </c>
      <c r="AF5" s="62" t="s">
        <v>9</v>
      </c>
      <c r="AG5" s="62" t="s">
        <v>12</v>
      </c>
      <c r="AH5" s="98" t="s">
        <v>144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48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ref="AI9:AI12" si="0">COUNTIF(D9:AH9,"○")</f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90</v>
      </c>
      <c r="C14" s="10">
        <v>110</v>
      </c>
      <c r="D14" s="122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2">
        <v>10</v>
      </c>
      <c r="B16" s="42" t="s">
        <v>94</v>
      </c>
      <c r="C16" s="8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6"/>
      <c r="AI17" s="58" t="s">
        <v>124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H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sheetProtection algorithmName="SHA-512" hashValue="k/43YhYmU2n+2MHxWMoOUdK/0FfwVbdB/zc0+9aubHBWeM7qrxzDJvle03jh48xSLyb2sZNoiwZB+fyy7qlu5w==" saltValue="IHV7JoepY9Wr3OPqhpNLCA==" spinCount="100000" sheet="1" objects="1" scenarios="1"/>
  <protectedRanges>
    <protectedRange sqref="D6:AH17" name="範囲5"/>
    <protectedRange sqref="E6:AF16" name="範囲1"/>
    <protectedRange sqref="E6:AF16" name="範囲2_1"/>
    <protectedRange sqref="D17:AH17 D6:D16 AG6:AH16" name="範囲1_1"/>
    <protectedRange sqref="D17:AH17 B16 D6:D16 AG6:AH16" name="範囲2"/>
  </protectedRanges>
  <mergeCells count="3">
    <mergeCell ref="C4:C5"/>
    <mergeCell ref="A14:A15"/>
    <mergeCell ref="AA2:AH3"/>
  </mergeCells>
  <phoneticPr fontId="1"/>
  <dataValidations count="2">
    <dataValidation type="list" allowBlank="1" showInputMessage="1" showErrorMessage="1" sqref="D6:AH12 D16:AH16">
      <formula1>"○,　"</formula1>
    </dataValidation>
    <dataValidation type="list" allowBlank="1" showDropDown="1" showInputMessage="1" sqref="E13 J13 S13 X13">
      <formula1>"　,〇"</formula1>
    </dataValidation>
  </dataValidations>
  <pageMargins left="0.7" right="0.7" top="0.75" bottom="0.75" header="0.3" footer="0.3"/>
  <pageSetup paperSize="8" scale="51" orientation="landscape" r:id="rId1"/>
  <ignoredErrors>
    <ignoredError sqref="AI13 AI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4" max="34" width="9" customWidth="1"/>
    <col min="35" max="35" width="11" bestFit="1" customWidth="1"/>
  </cols>
  <sheetData>
    <row r="1" spans="1:36" ht="23.25" customHeight="1" thickBot="1" x14ac:dyDescent="0.45"/>
    <row r="2" spans="1:36" ht="24" customHeight="1" x14ac:dyDescent="0.4">
      <c r="B2" s="26" t="s">
        <v>145</v>
      </c>
      <c r="C2" s="1"/>
      <c r="Z2" s="103"/>
      <c r="AA2" s="137" t="s">
        <v>148</v>
      </c>
      <c r="AB2" s="138"/>
      <c r="AC2" s="138"/>
      <c r="AD2" s="138"/>
      <c r="AE2" s="138"/>
      <c r="AF2" s="138"/>
      <c r="AG2" s="138"/>
      <c r="AH2" s="139"/>
    </row>
    <row r="3" spans="1:36" ht="59.25" customHeight="1" thickBot="1" x14ac:dyDescent="0.45">
      <c r="B3" s="26" t="s">
        <v>51</v>
      </c>
      <c r="C3" s="1"/>
      <c r="D3" s="25" t="s">
        <v>127</v>
      </c>
      <c r="Z3" s="104"/>
      <c r="AA3" s="140"/>
      <c r="AB3" s="141"/>
      <c r="AC3" s="141"/>
      <c r="AD3" s="141"/>
      <c r="AE3" s="141"/>
      <c r="AF3" s="141"/>
      <c r="AG3" s="141"/>
      <c r="AH3" s="142"/>
    </row>
    <row r="4" spans="1:36" ht="18.75" customHeight="1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4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6" ht="19.5" thickBot="1" x14ac:dyDescent="0.45">
      <c r="B5" s="3" t="s">
        <v>7</v>
      </c>
      <c r="C5" s="134"/>
      <c r="D5" s="13" t="s">
        <v>55</v>
      </c>
      <c r="E5" s="13" t="s">
        <v>100</v>
      </c>
      <c r="F5" s="13" t="s">
        <v>101</v>
      </c>
      <c r="G5" s="13" t="s">
        <v>102</v>
      </c>
      <c r="H5" s="13" t="s">
        <v>103</v>
      </c>
      <c r="I5" s="13" t="s">
        <v>104</v>
      </c>
      <c r="J5" s="56" t="s">
        <v>44</v>
      </c>
      <c r="K5" s="56" t="s">
        <v>45</v>
      </c>
      <c r="L5" s="56" t="s">
        <v>46</v>
      </c>
      <c r="M5" s="56" t="s">
        <v>47</v>
      </c>
      <c r="N5" s="56" t="s">
        <v>9</v>
      </c>
      <c r="O5" s="56" t="s">
        <v>12</v>
      </c>
      <c r="P5" s="56" t="s">
        <v>15</v>
      </c>
      <c r="Q5" s="56" t="s">
        <v>44</v>
      </c>
      <c r="R5" s="56" t="s">
        <v>45</v>
      </c>
      <c r="S5" s="56" t="s">
        <v>46</v>
      </c>
      <c r="T5" s="56" t="s">
        <v>47</v>
      </c>
      <c r="U5" s="56" t="s">
        <v>9</v>
      </c>
      <c r="V5" s="56" t="s">
        <v>12</v>
      </c>
      <c r="W5" s="56" t="s">
        <v>15</v>
      </c>
      <c r="X5" s="56" t="s">
        <v>44</v>
      </c>
      <c r="Y5" s="56" t="s">
        <v>45</v>
      </c>
      <c r="Z5" s="56" t="s">
        <v>46</v>
      </c>
      <c r="AA5" s="56" t="s">
        <v>47</v>
      </c>
      <c r="AB5" s="56" t="s">
        <v>9</v>
      </c>
      <c r="AC5" s="56" t="s">
        <v>12</v>
      </c>
      <c r="AD5" s="56" t="s">
        <v>15</v>
      </c>
      <c r="AE5" s="56" t="s">
        <v>44</v>
      </c>
      <c r="AF5" s="56" t="s">
        <v>45</v>
      </c>
      <c r="AG5" s="56" t="s">
        <v>46</v>
      </c>
      <c r="AH5" s="98" t="s">
        <v>136</v>
      </c>
    </row>
    <row r="6" spans="1:36" s="6" customFormat="1" ht="33" customHeight="1" thickTop="1" x14ac:dyDescent="0.4">
      <c r="A6" s="30">
        <v>1</v>
      </c>
      <c r="B6" s="2" t="s">
        <v>1</v>
      </c>
      <c r="C6" s="85" t="s">
        <v>48</v>
      </c>
      <c r="D6" s="73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6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6" s="6" customFormat="1" ht="33" customHeight="1" x14ac:dyDescent="0.4">
      <c r="A8" s="48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6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6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6" s="6" customFormat="1" ht="33" customHeight="1" x14ac:dyDescent="0.4">
      <c r="A11" s="48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6" s="6" customFormat="1" ht="33" customHeight="1" x14ac:dyDescent="0.4">
      <c r="A12" s="30">
        <v>7</v>
      </c>
      <c r="B12" s="2" t="s">
        <v>4</v>
      </c>
      <c r="C12" s="10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6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6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6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6" s="6" customFormat="1" ht="33" customHeight="1" thickTop="1" thickBot="1" x14ac:dyDescent="0.45">
      <c r="A16" s="30">
        <v>10</v>
      </c>
      <c r="B16" s="42" t="s">
        <v>94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  <c r="AJ16" s="61">
        <f>SUM(AI6:AI16)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6"/>
      <c r="AI17" s="58" t="s">
        <v>56</v>
      </c>
    </row>
    <row r="18" spans="2:35" s="6" customFormat="1" ht="33" customHeight="1" thickTop="1" x14ac:dyDescent="0.4">
      <c r="B18" s="7" t="s">
        <v>5</v>
      </c>
      <c r="C18" s="17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7">
        <f t="shared" ref="D18:AH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 t="shared" si="1"/>
        <v>0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7">
        <f t="shared" si="1"/>
        <v>0</v>
      </c>
      <c r="AG18" s="17">
        <f t="shared" si="1"/>
        <v>0</v>
      </c>
      <c r="AH18" s="17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sheetProtection algorithmName="SHA-512" hashValue="OjsLEIXTNYURw8sZciHouaZNxLLqpCFVi7omugzihOC0DugoTE8QP2pe0ApQPvVQs8TiQ0CpSSy8+mzKCjjRWw==" saltValue="pUqDpjKoqfKdPb9o6DN26w==" spinCount="100000" sheet="1" objects="1" scenarios="1"/>
  <protectedRanges>
    <protectedRange sqref="D6:AH17" name="範囲6"/>
    <protectedRange sqref="D17:AH17 B16 D6:D16 AH6:AH16" name="範囲2"/>
    <protectedRange sqref="D17:AH17 D6:D16 AH6:AH16" name="範囲1_1"/>
    <protectedRange sqref="E6:AG16" name="範囲2_1"/>
    <protectedRange sqref="E6:AG16" name="範囲1"/>
    <protectedRange sqref="D6:AH17" name="範囲5"/>
  </protectedRanges>
  <mergeCells count="3">
    <mergeCell ref="C4:C5"/>
    <mergeCell ref="A14:A15"/>
    <mergeCell ref="AA2:AH3"/>
  </mergeCells>
  <phoneticPr fontId="1"/>
  <dataValidations count="2">
    <dataValidation type="list" allowBlank="1" showDropDown="1" showInputMessage="1" sqref="T13 E13 N13 H13 K13 Q13 W13 Z13 AE13">
      <formula1>"　,〇"</formula1>
    </dataValidation>
    <dataValidation type="list" allowBlank="1" showInputMessage="1" showErrorMessage="1" sqref="D6:AH12 D16:AH16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I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3" max="33" width="9" customWidth="1"/>
    <col min="34" max="34" width="11" bestFit="1" customWidth="1"/>
  </cols>
  <sheetData>
    <row r="1" spans="1:34" ht="23.25" customHeight="1" thickBot="1" x14ac:dyDescent="0.45"/>
    <row r="2" spans="1:34" ht="24" customHeight="1" x14ac:dyDescent="0.4">
      <c r="B2" s="26" t="s">
        <v>145</v>
      </c>
      <c r="C2" s="1"/>
      <c r="Y2" s="143" t="s">
        <v>173</v>
      </c>
      <c r="Z2" s="144"/>
      <c r="AA2" s="144"/>
      <c r="AB2" s="144"/>
      <c r="AC2" s="144"/>
      <c r="AD2" s="144"/>
      <c r="AE2" s="144"/>
      <c r="AF2" s="144"/>
      <c r="AG2" s="145"/>
    </row>
    <row r="3" spans="1:34" ht="59.25" customHeight="1" thickBot="1" x14ac:dyDescent="0.45">
      <c r="B3" s="26" t="s">
        <v>53</v>
      </c>
      <c r="C3" s="1"/>
      <c r="D3" s="25" t="s">
        <v>129</v>
      </c>
      <c r="Y3" s="146"/>
      <c r="Z3" s="147"/>
      <c r="AA3" s="147"/>
      <c r="AB3" s="147"/>
      <c r="AC3" s="147"/>
      <c r="AD3" s="147"/>
      <c r="AE3" s="147"/>
      <c r="AF3" s="147"/>
      <c r="AG3" s="148"/>
    </row>
    <row r="4" spans="1:34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</row>
    <row r="5" spans="1:34" ht="19.5" thickBot="1" x14ac:dyDescent="0.45">
      <c r="B5" s="3" t="s">
        <v>7</v>
      </c>
      <c r="C5" s="134"/>
      <c r="D5" s="13" t="s">
        <v>10</v>
      </c>
      <c r="E5" s="13" t="s">
        <v>103</v>
      </c>
      <c r="F5" s="13" t="s">
        <v>104</v>
      </c>
      <c r="G5" s="13" t="s">
        <v>105</v>
      </c>
      <c r="H5" s="13" t="s">
        <v>99</v>
      </c>
      <c r="I5" s="13" t="s">
        <v>100</v>
      </c>
      <c r="J5" s="13" t="s">
        <v>101</v>
      </c>
      <c r="K5" s="56" t="s">
        <v>10</v>
      </c>
      <c r="L5" s="56" t="s">
        <v>13</v>
      </c>
      <c r="M5" s="56" t="s">
        <v>104</v>
      </c>
      <c r="N5" s="56" t="s">
        <v>105</v>
      </c>
      <c r="O5" s="56" t="s">
        <v>99</v>
      </c>
      <c r="P5" s="56" t="s">
        <v>100</v>
      </c>
      <c r="Q5" s="56" t="s">
        <v>101</v>
      </c>
      <c r="R5" s="56" t="s">
        <v>9</v>
      </c>
      <c r="S5" s="56" t="s">
        <v>12</v>
      </c>
      <c r="T5" s="56" t="s">
        <v>15</v>
      </c>
      <c r="U5" s="56" t="s">
        <v>44</v>
      </c>
      <c r="V5" s="56" t="s">
        <v>45</v>
      </c>
      <c r="W5" s="56" t="s">
        <v>46</v>
      </c>
      <c r="X5" s="56" t="s">
        <v>47</v>
      </c>
      <c r="Y5" s="56" t="s">
        <v>9</v>
      </c>
      <c r="Z5" s="56" t="s">
        <v>12</v>
      </c>
      <c r="AA5" s="56" t="s">
        <v>15</v>
      </c>
      <c r="AB5" s="56" t="s">
        <v>44</v>
      </c>
      <c r="AC5" s="56" t="s">
        <v>45</v>
      </c>
      <c r="AD5" s="56" t="s">
        <v>46</v>
      </c>
      <c r="AE5" s="56" t="s">
        <v>47</v>
      </c>
      <c r="AF5" s="56" t="s">
        <v>9</v>
      </c>
      <c r="AG5" s="98" t="s">
        <v>137</v>
      </c>
    </row>
    <row r="6" spans="1:34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88"/>
      <c r="AH6" s="61">
        <f>COUNTIF(D6:AG6,"○")</f>
        <v>0</v>
      </c>
    </row>
    <row r="7" spans="1:34" s="6" customFormat="1" ht="33" customHeight="1" x14ac:dyDescent="0.4">
      <c r="A7" s="30">
        <v>2</v>
      </c>
      <c r="B7" s="5" t="s">
        <v>2</v>
      </c>
      <c r="C7" s="84" t="s">
        <v>82</v>
      </c>
      <c r="D7" s="89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90"/>
      <c r="AH7" s="61">
        <f>COUNTIF(D7:AG7,"○")</f>
        <v>0</v>
      </c>
    </row>
    <row r="8" spans="1:34" s="6" customFormat="1" ht="33" customHeight="1" x14ac:dyDescent="0.4">
      <c r="A8" s="30">
        <v>3</v>
      </c>
      <c r="B8" s="2" t="s">
        <v>87</v>
      </c>
      <c r="C8" s="85" t="s">
        <v>48</v>
      </c>
      <c r="D8" s="9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92"/>
      <c r="AH8" s="61">
        <f t="shared" ref="AH8:AH12" si="0">COUNTIF(D8:AG8,"○")</f>
        <v>0</v>
      </c>
    </row>
    <row r="9" spans="1:34" s="6" customFormat="1" ht="33" customHeight="1" x14ac:dyDescent="0.4">
      <c r="A9" s="30">
        <v>4</v>
      </c>
      <c r="B9" s="5" t="s">
        <v>3</v>
      </c>
      <c r="C9" s="84"/>
      <c r="D9" s="89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90"/>
      <c r="AH9" s="61">
        <f t="shared" si="0"/>
        <v>0</v>
      </c>
    </row>
    <row r="10" spans="1:34" s="6" customFormat="1" ht="33" customHeight="1" x14ac:dyDescent="0.4">
      <c r="A10" s="30">
        <v>5</v>
      </c>
      <c r="B10" s="2" t="s">
        <v>88</v>
      </c>
      <c r="C10" s="85" t="s">
        <v>48</v>
      </c>
      <c r="D10" s="91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92"/>
      <c r="AH10" s="61">
        <f t="shared" si="0"/>
        <v>0</v>
      </c>
    </row>
    <row r="11" spans="1:34" s="6" customFormat="1" ht="33" customHeight="1" x14ac:dyDescent="0.4">
      <c r="A11" s="30">
        <v>6</v>
      </c>
      <c r="B11" s="5" t="s">
        <v>89</v>
      </c>
      <c r="C11" s="11"/>
      <c r="D11" s="8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90"/>
      <c r="AH11" s="61">
        <f t="shared" si="0"/>
        <v>0</v>
      </c>
    </row>
    <row r="12" spans="1:34" s="6" customFormat="1" ht="33" customHeight="1" x14ac:dyDescent="0.4">
      <c r="A12" s="30">
        <v>7</v>
      </c>
      <c r="B12" s="2" t="s">
        <v>4</v>
      </c>
      <c r="C12" s="10"/>
      <c r="D12" s="91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92"/>
      <c r="AH12" s="61">
        <f t="shared" si="0"/>
        <v>0</v>
      </c>
    </row>
    <row r="13" spans="1:34" s="6" customFormat="1" ht="33" customHeight="1" x14ac:dyDescent="0.4">
      <c r="A13" s="30">
        <v>8</v>
      </c>
      <c r="B13" s="5" t="s">
        <v>91</v>
      </c>
      <c r="C13" s="11">
        <v>60.2</v>
      </c>
      <c r="D13" s="51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52"/>
      <c r="AH13" s="61">
        <f>COUNTA(D13:AG13)</f>
        <v>0</v>
      </c>
    </row>
    <row r="14" spans="1:34" s="6" customFormat="1" ht="33" customHeight="1" x14ac:dyDescent="0.4">
      <c r="A14" s="135">
        <v>9</v>
      </c>
      <c r="B14" s="2" t="s">
        <v>90</v>
      </c>
      <c r="C14" s="10">
        <v>110</v>
      </c>
      <c r="D14" s="4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50"/>
      <c r="AH14" s="61"/>
    </row>
    <row r="15" spans="1:34" s="6" customFormat="1" ht="33" customHeight="1" thickBot="1" x14ac:dyDescent="0.45">
      <c r="A15" s="136"/>
      <c r="B15" s="24" t="s">
        <v>93</v>
      </c>
      <c r="C15" s="11">
        <v>65</v>
      </c>
      <c r="D15" s="51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52"/>
      <c r="AH15" s="61">
        <f>COUNTIFS(D14:AG14,"&gt;=0",D14:AG14,"&lt;=1000",D15:AG15,"&gt;=0",D15:AG15,"&lt;=1000")</f>
        <v>0</v>
      </c>
    </row>
    <row r="16" spans="1:34" s="6" customFormat="1" ht="33" customHeight="1" thickTop="1" thickBot="1" x14ac:dyDescent="0.45">
      <c r="A16" s="32">
        <v>10</v>
      </c>
      <c r="B16" s="42" t="s">
        <v>94</v>
      </c>
      <c r="C16" s="22"/>
      <c r="D16" s="91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92"/>
      <c r="AH16" s="61">
        <f>COUNTIF(D16:AG16,"○")</f>
        <v>0</v>
      </c>
    </row>
    <row r="17" spans="2:34" s="6" customFormat="1" ht="90" customHeight="1" thickTop="1" thickBot="1" x14ac:dyDescent="0.45">
      <c r="B17" s="23" t="s">
        <v>92</v>
      </c>
      <c r="C17" s="12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5"/>
      <c r="AH17" s="58" t="s">
        <v>59</v>
      </c>
    </row>
    <row r="18" spans="2:34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G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9">
        <f>SUM(D18:AG18)</f>
        <v>0</v>
      </c>
    </row>
    <row r="21" spans="2:34" ht="24" x14ac:dyDescent="0.4">
      <c r="D21" s="25" t="s">
        <v>50</v>
      </c>
    </row>
  </sheetData>
  <sheetProtection algorithmName="SHA-512" hashValue="74PiR0kfshiIYR6H8ZRQPlaOif4aV5ain+B+9rpgGxjdsLOIpsP7QBhDUoUAVVz7eBENZf6y1GFWPVoKhuNmrw==" saltValue="hQZ3YzAtBjKKAEb12sf+ww==" spinCount="100000" sheet="1" objects="1" scenarios="1"/>
  <protectedRanges>
    <protectedRange sqref="D6:AG17" name="範囲7"/>
    <protectedRange sqref="E13:AF15" name="範囲1_3"/>
    <protectedRange sqref="E13:AF15" name="範囲2_1_3"/>
    <protectedRange sqref="E6:AF12 E16:AF16" name="範囲1_2"/>
    <protectedRange sqref="E6:AF12 E16:AF16" name="範囲2_1_2"/>
    <protectedRange sqref="D17:AG17 D6:D16 AG6:AG16" name="範囲1_1_2"/>
    <protectedRange sqref="D17:AG17 B16 D6:D16 AG6:AG16" name="範囲2"/>
  </protectedRanges>
  <mergeCells count="3">
    <mergeCell ref="Y2:AG3"/>
    <mergeCell ref="C4:C5"/>
    <mergeCell ref="A14:A15"/>
  </mergeCells>
  <phoneticPr fontId="1"/>
  <dataValidations count="2">
    <dataValidation type="list" allowBlank="1" showDropDown="1" showInputMessage="1" sqref="T13 E13 N13 H13 K13 Q13 W13 Z13 AE13">
      <formula1>"　,〇"</formula1>
    </dataValidation>
    <dataValidation type="list" allowBlank="1" showInputMessage="1" showErrorMessage="1" sqref="D6:AG12 D16:AG16">
      <formula1>"○,　"</formula1>
    </dataValidation>
  </dataValidations>
  <pageMargins left="0.7" right="0.7" top="0.75" bottom="0.75" header="0.3" footer="0.3"/>
  <pageSetup paperSize="8" scale="53" orientation="landscape" r:id="rId1"/>
  <ignoredErrors>
    <ignoredError sqref="AH13 AH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5" max="35" width="11" bestFit="1" customWidth="1"/>
  </cols>
  <sheetData>
    <row r="1" spans="1:35" ht="23.25" customHeight="1" thickBot="1" x14ac:dyDescent="0.45"/>
    <row r="2" spans="1:35" ht="24" x14ac:dyDescent="0.4">
      <c r="B2" s="26" t="s">
        <v>145</v>
      </c>
      <c r="C2" s="1"/>
      <c r="Y2" s="137" t="s">
        <v>159</v>
      </c>
      <c r="Z2" s="138"/>
      <c r="AA2" s="138"/>
      <c r="AB2" s="138"/>
      <c r="AC2" s="138"/>
      <c r="AD2" s="138"/>
      <c r="AE2" s="138"/>
      <c r="AF2" s="138"/>
      <c r="AG2" s="138"/>
      <c r="AH2" s="139"/>
    </row>
    <row r="3" spans="1:35" ht="59.25" customHeight="1" thickBot="1" x14ac:dyDescent="0.45">
      <c r="B3" s="26" t="s">
        <v>60</v>
      </c>
      <c r="C3" s="1"/>
      <c r="D3" s="25" t="s">
        <v>131</v>
      </c>
      <c r="Y3" s="140"/>
      <c r="Z3" s="141"/>
      <c r="AA3" s="141"/>
      <c r="AB3" s="141"/>
      <c r="AC3" s="141"/>
      <c r="AD3" s="141"/>
      <c r="AE3" s="141"/>
      <c r="AF3" s="141"/>
      <c r="AG3" s="141"/>
      <c r="AH3" s="142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13" t="s">
        <v>16</v>
      </c>
      <c r="E5" s="13" t="s">
        <v>105</v>
      </c>
      <c r="F5" s="13" t="s">
        <v>99</v>
      </c>
      <c r="G5" s="13" t="s">
        <v>100</v>
      </c>
      <c r="H5" s="13" t="s">
        <v>101</v>
      </c>
      <c r="I5" s="13" t="s">
        <v>102</v>
      </c>
      <c r="J5" s="56" t="s">
        <v>12</v>
      </c>
      <c r="K5" s="56" t="s">
        <v>15</v>
      </c>
      <c r="L5" s="56" t="s">
        <v>44</v>
      </c>
      <c r="M5" s="56" t="s">
        <v>45</v>
      </c>
      <c r="N5" s="56" t="s">
        <v>46</v>
      </c>
      <c r="O5" s="56" t="s">
        <v>47</v>
      </c>
      <c r="P5" s="56" t="s">
        <v>9</v>
      </c>
      <c r="Q5" s="56" t="s">
        <v>12</v>
      </c>
      <c r="R5" s="56" t="s">
        <v>15</v>
      </c>
      <c r="S5" s="56" t="s">
        <v>44</v>
      </c>
      <c r="T5" s="56" t="s">
        <v>45</v>
      </c>
      <c r="U5" s="56" t="s">
        <v>46</v>
      </c>
      <c r="V5" s="56" t="s">
        <v>47</v>
      </c>
      <c r="W5" s="56" t="s">
        <v>9</v>
      </c>
      <c r="X5" s="56" t="s">
        <v>12</v>
      </c>
      <c r="Y5" s="56" t="s">
        <v>15</v>
      </c>
      <c r="Z5" s="56" t="s">
        <v>44</v>
      </c>
      <c r="AA5" s="56" t="s">
        <v>45</v>
      </c>
      <c r="AB5" s="56" t="s">
        <v>46</v>
      </c>
      <c r="AC5" s="56" t="s">
        <v>47</v>
      </c>
      <c r="AD5" s="56" t="s">
        <v>9</v>
      </c>
      <c r="AE5" s="56" t="s">
        <v>12</v>
      </c>
      <c r="AF5" s="56" t="s">
        <v>15</v>
      </c>
      <c r="AG5" s="56" t="s">
        <v>44</v>
      </c>
      <c r="AH5" s="98" t="s">
        <v>138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1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1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90</v>
      </c>
      <c r="C14" s="10">
        <v>110</v>
      </c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119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1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0">
        <v>10</v>
      </c>
      <c r="B16" s="42" t="s">
        <v>94</v>
      </c>
      <c r="C16" s="8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97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  <c r="AI17" s="58" t="s">
        <v>61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H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>COUNTIFS(G6:G12,"〇")+COUNTIF(G16,"〇")+COUNTIFS(G6:G12,"○")+COUNTIF(G16,"○")+COUNTIFS(G6:G12,"◯")+COUNTIF(G16,"◯")+COUNTIFS(G13,"&gt;=0",G13,"&lt;=1000")+COUNTIFS(G14,"&gt;=0",G14,"&lt;=1000",G15,"&gt;=0",G15,"&lt;=1000")</f>
        <v>0</v>
      </c>
      <c r="H18" s="14">
        <f>COUNTIFS(H6:H12,"〇")+COUNTIF(H16,"〇")+COUNTIFS(H6:H12,"○")+COUNTIF(H16,"○")+COUNTIFS(H6:H12,"◯")+COUNTIF(H16,"◯")+COUNTIFS(H13,"&gt;=0",H13,"&lt;=1000")+COUNTIFS(H14,"&gt;=0",H14,"&lt;=1000",H15,"&gt;=0",H15,"&lt;=1000")</f>
        <v>0</v>
      </c>
      <c r="I18" s="14">
        <f>COUNTIFS(I6:I12,"〇")+COUNTIF(I16,"〇")+COUNTIFS(I6:I12,"○")+COUNTIF(I16,"○")+COUNTIFS(I6:I12,"◯")+COUNTIF(I16,"◯")+COUNTIFS(I13,"&gt;=0",I13,"&lt;=1000")+COUNTIFS(I14,"&gt;=0",I14,"&lt;=1000",I15,"&gt;=0",I15,"&lt;=1000")</f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sheetProtection algorithmName="SHA-512" hashValue="inhR7TQU1YhmbA5r1F9oU34Au2XA+r3xzv+KOuH54W7SvkYajc0A0bvODRGkjZjP2E0h42Ckn8TxNzdTtaIJrw==" saltValue="yDshh8SEZkEWVtRBKG50jw==" spinCount="100000" sheet="1" objects="1" scenarios="1"/>
  <protectedRanges>
    <protectedRange sqref="D6:AH17" name="範囲9"/>
    <protectedRange sqref="D6:AH17" name="範囲7"/>
    <protectedRange sqref="E13:AG15" name="範囲1"/>
    <protectedRange sqref="E13:AG15" name="範囲2_1"/>
    <protectedRange sqref="E6:AG12 E16:AG16" name="範囲1_2"/>
    <protectedRange sqref="E6:AG12 E16:AG16" name="範囲2_1_1"/>
    <protectedRange sqref="D17:AH17 B16 D6:D16 AH6:AH16" name="範囲2"/>
    <protectedRange sqref="D17:AH17 D6:D16 AH6:AH16" name="範囲1_1"/>
    <protectedRange sqref="D6:AH17" name="範囲8"/>
  </protectedRanges>
  <mergeCells count="3">
    <mergeCell ref="C4:C5"/>
    <mergeCell ref="A14:A15"/>
    <mergeCell ref="Y2:AH3"/>
  </mergeCells>
  <phoneticPr fontId="1"/>
  <dataValidations count="2">
    <dataValidation type="list" allowBlank="1" showDropDown="1" showInputMessage="1" sqref="T13 E13 N13 H13 K13 Q13 W13 Z13 AE13 AG13">
      <formula1>"　,〇"</formula1>
    </dataValidation>
    <dataValidation type="list" allowBlank="1" showInputMessage="1" showErrorMessage="1" sqref="D6:AH12 D16:AH16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I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5" max="35" width="11" bestFit="1" customWidth="1"/>
  </cols>
  <sheetData>
    <row r="1" spans="1:35" ht="23.25" customHeight="1" thickBot="1" x14ac:dyDescent="0.45"/>
    <row r="2" spans="1:35" ht="24" x14ac:dyDescent="0.4">
      <c r="B2" s="26" t="s">
        <v>145</v>
      </c>
      <c r="C2" s="1"/>
      <c r="Y2" s="101"/>
      <c r="Z2" s="137" t="s">
        <v>160</v>
      </c>
      <c r="AA2" s="138"/>
      <c r="AB2" s="138"/>
      <c r="AC2" s="138"/>
      <c r="AD2" s="138"/>
      <c r="AE2" s="138"/>
      <c r="AF2" s="138"/>
      <c r="AG2" s="138"/>
      <c r="AH2" s="139"/>
    </row>
    <row r="3" spans="1:35" ht="59.25" customHeight="1" thickBot="1" x14ac:dyDescent="0.45">
      <c r="B3" s="26" t="s">
        <v>62</v>
      </c>
      <c r="C3" s="1"/>
      <c r="D3" s="25" t="s">
        <v>127</v>
      </c>
      <c r="Y3" s="102"/>
      <c r="Z3" s="140"/>
      <c r="AA3" s="141"/>
      <c r="AB3" s="141"/>
      <c r="AC3" s="141"/>
      <c r="AD3" s="141"/>
      <c r="AE3" s="141"/>
      <c r="AF3" s="141"/>
      <c r="AG3" s="141"/>
      <c r="AH3" s="142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13" t="s">
        <v>57</v>
      </c>
      <c r="E5" s="13" t="s">
        <v>101</v>
      </c>
      <c r="F5" s="13" t="s">
        <v>102</v>
      </c>
      <c r="G5" s="13" t="s">
        <v>103</v>
      </c>
      <c r="H5" s="13" t="s">
        <v>104</v>
      </c>
      <c r="I5" s="13" t="s">
        <v>105</v>
      </c>
      <c r="J5" s="56" t="s">
        <v>45</v>
      </c>
      <c r="K5" s="56" t="s">
        <v>46</v>
      </c>
      <c r="L5" s="56" t="s">
        <v>47</v>
      </c>
      <c r="M5" s="56" t="s">
        <v>9</v>
      </c>
      <c r="N5" s="56" t="s">
        <v>12</v>
      </c>
      <c r="O5" s="56" t="s">
        <v>15</v>
      </c>
      <c r="P5" s="56" t="s">
        <v>44</v>
      </c>
      <c r="Q5" s="56" t="s">
        <v>45</v>
      </c>
      <c r="R5" s="56" t="s">
        <v>46</v>
      </c>
      <c r="S5" s="56" t="s">
        <v>47</v>
      </c>
      <c r="T5" s="56" t="s">
        <v>9</v>
      </c>
      <c r="U5" s="56" t="s">
        <v>12</v>
      </c>
      <c r="V5" s="56" t="s">
        <v>15</v>
      </c>
      <c r="W5" s="56" t="s">
        <v>44</v>
      </c>
      <c r="X5" s="56" t="s">
        <v>45</v>
      </c>
      <c r="Y5" s="56" t="s">
        <v>46</v>
      </c>
      <c r="Z5" s="56" t="s">
        <v>47</v>
      </c>
      <c r="AA5" s="56" t="s">
        <v>9</v>
      </c>
      <c r="AB5" s="56" t="s">
        <v>12</v>
      </c>
      <c r="AC5" s="56" t="s">
        <v>15</v>
      </c>
      <c r="AD5" s="56" t="s">
        <v>44</v>
      </c>
      <c r="AE5" s="56" t="s">
        <v>45</v>
      </c>
      <c r="AF5" s="56" t="s">
        <v>46</v>
      </c>
      <c r="AG5" s="56" t="s">
        <v>47</v>
      </c>
      <c r="AH5" s="98" t="s">
        <v>139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2">
        <v>10</v>
      </c>
      <c r="B16" s="42" t="s">
        <v>94</v>
      </c>
      <c r="C16" s="8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  <c r="AI17" s="58" t="s">
        <v>63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H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sheetProtection algorithmName="SHA-512" hashValue="/p6lyep4nvyB37/6wRrKEMFhZzbfklEVgKp82E0p+A2rcNCeSW6TnIqNdSEGQuv7EmQX8bRZS9eJkpk3Jf4NNw==" saltValue="wh/iR7qHGnvepJ0N4JjCjQ==" spinCount="100000" sheet="1" objects="1" scenarios="1"/>
  <protectedRanges>
    <protectedRange sqref="D6:AH17" name="範囲10"/>
    <protectedRange sqref="D17:AH17 B16 AH6:AH16" name="範囲2"/>
    <protectedRange sqref="D17:AH17 AH6:AH16" name="範囲1_1"/>
    <protectedRange sqref="E6:AG12 E16:AG16" name="範囲2_1"/>
    <protectedRange sqref="E6:AG12 E16:AG16" name="範囲1"/>
    <protectedRange sqref="D6:D16" name="範囲1_1_1"/>
    <protectedRange sqref="D6:D16" name="範囲2_2"/>
    <protectedRange sqref="E13:AG15" name="範囲2_1_1"/>
    <protectedRange sqref="E13:AG15" name="範囲1_2"/>
    <protectedRange sqref="D6:AH17" name="範囲9"/>
  </protectedRanges>
  <mergeCells count="3">
    <mergeCell ref="C4:C5"/>
    <mergeCell ref="A14:A15"/>
    <mergeCell ref="Z2:AH3"/>
  </mergeCells>
  <phoneticPr fontId="1"/>
  <dataValidations count="2">
    <dataValidation type="list" allowBlank="1" showDropDown="1" showInputMessage="1" sqref="T13 E13 N13 H13 K13 Q13 W13 Z13 AE13 AG13">
      <formula1>"　,〇"</formula1>
    </dataValidation>
    <dataValidation type="list" allowBlank="1" showInputMessage="1" showErrorMessage="1" sqref="D6:AH12 D16:AH16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I13 AI1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zoomScale="70" zoomScaleNormal="70" workbookViewId="0">
      <selection activeCell="C8" sqref="C8"/>
    </sheetView>
  </sheetViews>
  <sheetFormatPr defaultRowHeight="18.75" x14ac:dyDescent="0.4"/>
  <cols>
    <col min="2" max="2" width="14.625" customWidth="1"/>
    <col min="3" max="13" width="21.25" customWidth="1"/>
    <col min="14" max="14" width="17.625" customWidth="1"/>
  </cols>
  <sheetData>
    <row r="2" spans="2:14" ht="63.75" customHeight="1" thickBot="1" x14ac:dyDescent="0.45">
      <c r="B2" s="111" t="s">
        <v>153</v>
      </c>
      <c r="C2" s="111"/>
      <c r="D2" s="101"/>
      <c r="E2" s="101"/>
    </row>
    <row r="3" spans="2:14" ht="45" customHeight="1" thickBot="1" x14ac:dyDescent="0.45">
      <c r="B3" s="26" t="s">
        <v>146</v>
      </c>
      <c r="D3" s="25" t="s">
        <v>151</v>
      </c>
      <c r="K3" s="149" t="s">
        <v>157</v>
      </c>
      <c r="L3" s="150"/>
      <c r="M3" s="151"/>
    </row>
    <row r="4" spans="2:14" s="59" customFormat="1" ht="37.5" customHeight="1" x14ac:dyDescent="0.4">
      <c r="B4" s="63"/>
      <c r="C4" s="4" t="s">
        <v>111</v>
      </c>
      <c r="D4" s="4" t="s">
        <v>2</v>
      </c>
      <c r="E4" s="64" t="s">
        <v>115</v>
      </c>
      <c r="F4" s="4" t="s">
        <v>3</v>
      </c>
      <c r="G4" s="4" t="s">
        <v>88</v>
      </c>
      <c r="H4" s="64" t="s">
        <v>150</v>
      </c>
      <c r="I4" s="4" t="s">
        <v>4</v>
      </c>
      <c r="J4" s="4" t="s">
        <v>112</v>
      </c>
      <c r="K4" s="114" t="s">
        <v>113</v>
      </c>
      <c r="L4" s="114" t="s">
        <v>114</v>
      </c>
      <c r="M4" s="115" t="s">
        <v>116</v>
      </c>
    </row>
    <row r="5" spans="2:14" s="59" customFormat="1" ht="30" customHeight="1" x14ac:dyDescent="0.4">
      <c r="B5" s="4" t="s">
        <v>0</v>
      </c>
      <c r="C5" s="69">
        <f>'4月'!AH6</f>
        <v>0</v>
      </c>
      <c r="D5" s="69">
        <f>'4月'!AH7</f>
        <v>0</v>
      </c>
      <c r="E5" s="69">
        <f>'4月'!AH8</f>
        <v>0</v>
      </c>
      <c r="F5" s="69">
        <f>'4月'!AH9</f>
        <v>0</v>
      </c>
      <c r="G5" s="69">
        <f>'4月'!AH10</f>
        <v>0</v>
      </c>
      <c r="H5" s="69">
        <f>'4月'!AH11</f>
        <v>0</v>
      </c>
      <c r="I5" s="69">
        <f>'4月'!AH12</f>
        <v>0</v>
      </c>
      <c r="J5" s="69">
        <f>'4月'!AH13</f>
        <v>0</v>
      </c>
      <c r="K5" s="69">
        <f>'4月'!AH15</f>
        <v>0</v>
      </c>
      <c r="L5" s="69">
        <f>'4月'!AH16</f>
        <v>0</v>
      </c>
      <c r="M5" s="65">
        <f>SUM(C5:L5)</f>
        <v>0</v>
      </c>
    </row>
    <row r="6" spans="2:14" s="59" customFormat="1" ht="30" customHeight="1" x14ac:dyDescent="0.4">
      <c r="B6" s="4" t="s">
        <v>72</v>
      </c>
      <c r="C6" s="69">
        <f>'5月'!AI6</f>
        <v>0</v>
      </c>
      <c r="D6" s="69">
        <f>'5月'!AI7</f>
        <v>0</v>
      </c>
      <c r="E6" s="69">
        <f>'5月'!AI8</f>
        <v>0</v>
      </c>
      <c r="F6" s="69">
        <f>'5月'!AI9</f>
        <v>0</v>
      </c>
      <c r="G6" s="69">
        <f>'5月'!AI10</f>
        <v>0</v>
      </c>
      <c r="H6" s="69">
        <f>'5月'!AI11</f>
        <v>0</v>
      </c>
      <c r="I6" s="69">
        <f>'5月'!AI12</f>
        <v>0</v>
      </c>
      <c r="J6" s="69">
        <f>'5月'!AI13</f>
        <v>0</v>
      </c>
      <c r="K6" s="69">
        <f>'5月'!AI15</f>
        <v>0</v>
      </c>
      <c r="L6" s="69">
        <f>'5月'!AI16</f>
        <v>0</v>
      </c>
      <c r="M6" s="65">
        <f>SUM(C6:L6)</f>
        <v>0</v>
      </c>
    </row>
    <row r="7" spans="2:14" s="59" customFormat="1" ht="30" customHeight="1" x14ac:dyDescent="0.4">
      <c r="B7" s="4" t="s">
        <v>73</v>
      </c>
      <c r="C7" s="69">
        <f>'6月'!AH6</f>
        <v>0</v>
      </c>
      <c r="D7" s="69">
        <f>'6月'!AH7</f>
        <v>0</v>
      </c>
      <c r="E7" s="69">
        <f>'6月'!AH8</f>
        <v>0</v>
      </c>
      <c r="F7" s="69">
        <f>'6月'!AH9</f>
        <v>0</v>
      </c>
      <c r="G7" s="69">
        <f>'6月'!AH10</f>
        <v>0</v>
      </c>
      <c r="H7" s="69">
        <f>'6月'!AH11</f>
        <v>0</v>
      </c>
      <c r="I7" s="69">
        <f>'6月'!AH12</f>
        <v>0</v>
      </c>
      <c r="J7" s="69">
        <f>'6月'!AH13</f>
        <v>0</v>
      </c>
      <c r="K7" s="96">
        <f>'6月'!AH15</f>
        <v>0</v>
      </c>
      <c r="L7" s="69">
        <f>'6月'!AH16</f>
        <v>0</v>
      </c>
      <c r="M7" s="65">
        <f>SUM(C7:L7)</f>
        <v>0</v>
      </c>
    </row>
    <row r="8" spans="2:14" s="59" customFormat="1" ht="30" customHeight="1" x14ac:dyDescent="0.4">
      <c r="B8" s="4" t="s">
        <v>74</v>
      </c>
      <c r="C8" s="69">
        <f>'7月'!AI6</f>
        <v>0</v>
      </c>
      <c r="D8" s="69">
        <f>'7月'!AI7</f>
        <v>0</v>
      </c>
      <c r="E8" s="69">
        <f>'7月'!AI8</f>
        <v>0</v>
      </c>
      <c r="F8" s="69">
        <f>'7月'!AI9</f>
        <v>0</v>
      </c>
      <c r="G8" s="69">
        <f>'7月'!AI10</f>
        <v>0</v>
      </c>
      <c r="H8" s="69">
        <f>'7月'!AI11</f>
        <v>0</v>
      </c>
      <c r="I8" s="69">
        <f>'7月'!AI12</f>
        <v>0</v>
      </c>
      <c r="J8" s="69">
        <f>'7月'!AI13</f>
        <v>0</v>
      </c>
      <c r="K8" s="96">
        <f>'7月'!AI15</f>
        <v>0</v>
      </c>
      <c r="L8" s="69">
        <f>'7月'!AI16</f>
        <v>0</v>
      </c>
      <c r="M8" s="65">
        <f t="shared" ref="M8:M9" si="0">SUM(C8:L8)</f>
        <v>0</v>
      </c>
    </row>
    <row r="9" spans="2:14" s="59" customFormat="1" ht="30" customHeight="1" x14ac:dyDescent="0.4">
      <c r="B9" s="4" t="s">
        <v>75</v>
      </c>
      <c r="C9" s="69">
        <f>'8月'!AI6</f>
        <v>0</v>
      </c>
      <c r="D9" s="69">
        <f>'8月'!AI7</f>
        <v>0</v>
      </c>
      <c r="E9" s="69">
        <f>'8月'!AI8</f>
        <v>0</v>
      </c>
      <c r="F9" s="69">
        <f>'8月'!AI9</f>
        <v>0</v>
      </c>
      <c r="G9" s="69">
        <f>'8月'!AI10</f>
        <v>0</v>
      </c>
      <c r="H9" s="69">
        <f>'8月'!AI11</f>
        <v>0</v>
      </c>
      <c r="I9" s="69">
        <f>'8月'!AI12</f>
        <v>0</v>
      </c>
      <c r="J9" s="69">
        <f>'8月'!AI13</f>
        <v>0</v>
      </c>
      <c r="K9" s="96">
        <f>'8月'!AI15</f>
        <v>0</v>
      </c>
      <c r="L9" s="69">
        <f>'8月'!AI16</f>
        <v>0</v>
      </c>
      <c r="M9" s="65">
        <f t="shared" si="0"/>
        <v>0</v>
      </c>
    </row>
    <row r="10" spans="2:14" s="59" customFormat="1" ht="30" customHeight="1" x14ac:dyDescent="0.4">
      <c r="B10" s="65" t="s">
        <v>80</v>
      </c>
      <c r="C10" s="65">
        <f>SUM(C5:C9)</f>
        <v>0</v>
      </c>
      <c r="D10" s="65">
        <f>SUM(D5:D9)</f>
        <v>0</v>
      </c>
      <c r="E10" s="65">
        <f>SUM(E5:E9)</f>
        <v>0</v>
      </c>
      <c r="F10" s="65">
        <f t="shared" ref="F10:L10" si="1">SUM(F5:F9)</f>
        <v>0</v>
      </c>
      <c r="G10" s="65">
        <f t="shared" si="1"/>
        <v>0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0</v>
      </c>
      <c r="L10" s="65">
        <f t="shared" si="1"/>
        <v>0</v>
      </c>
      <c r="M10" s="65">
        <f>SUM(C10:L10)</f>
        <v>0</v>
      </c>
    </row>
    <row r="11" spans="2:14" ht="19.5" thickBot="1" x14ac:dyDescent="0.45">
      <c r="C11" s="57"/>
      <c r="I11" s="18"/>
    </row>
    <row r="12" spans="2:14" ht="21" thickTop="1" thickBot="1" x14ac:dyDescent="0.45">
      <c r="B12" s="113" t="s">
        <v>84</v>
      </c>
      <c r="C12" s="19"/>
      <c r="D12" s="34" t="s">
        <v>95</v>
      </c>
    </row>
    <row r="13" spans="2:14" ht="29.25" customHeight="1" thickTop="1" thickBot="1" x14ac:dyDescent="0.45">
      <c r="E13" s="18"/>
      <c r="M13" s="66" t="s">
        <v>85</v>
      </c>
      <c r="N13" s="1"/>
    </row>
    <row r="14" spans="2:14" ht="27.75" customHeight="1" thickBot="1" x14ac:dyDescent="0.55000000000000004">
      <c r="D14" s="26" t="s">
        <v>83</v>
      </c>
      <c r="M14" s="67">
        <f>ROUNDDOWN(M10+C12+F21,0)</f>
        <v>0</v>
      </c>
      <c r="N14" s="68" t="s">
        <v>86</v>
      </c>
    </row>
    <row r="15" spans="2:14" ht="54" customHeight="1" thickTop="1" x14ac:dyDescent="0.4">
      <c r="D15" s="156" t="s">
        <v>162</v>
      </c>
      <c r="E15" s="157"/>
      <c r="F15" s="108">
        <v>0</v>
      </c>
      <c r="H15" s="154" t="s">
        <v>152</v>
      </c>
      <c r="I15" s="154"/>
      <c r="J15" s="154"/>
    </row>
    <row r="16" spans="2:14" ht="54" customHeight="1" x14ac:dyDescent="0.4">
      <c r="D16" s="156" t="s">
        <v>163</v>
      </c>
      <c r="E16" s="157"/>
      <c r="F16" s="109">
        <v>0</v>
      </c>
      <c r="H16" s="154"/>
      <c r="I16" s="154"/>
      <c r="J16" s="154"/>
    </row>
    <row r="17" spans="4:12" ht="54" customHeight="1" x14ac:dyDescent="0.4">
      <c r="D17" s="157" t="s">
        <v>174</v>
      </c>
      <c r="E17" s="161"/>
      <c r="F17" s="109">
        <v>0</v>
      </c>
      <c r="K17" s="100"/>
      <c r="L17" s="26"/>
    </row>
    <row r="18" spans="4:12" ht="54" customHeight="1" x14ac:dyDescent="0.4">
      <c r="D18" s="156" t="s">
        <v>149</v>
      </c>
      <c r="E18" s="157"/>
      <c r="F18" s="109">
        <v>0</v>
      </c>
      <c r="H18" s="71"/>
    </row>
    <row r="19" spans="4:12" ht="54" customHeight="1" thickBot="1" x14ac:dyDescent="0.45">
      <c r="D19" s="158" t="s">
        <v>117</v>
      </c>
      <c r="E19" s="159"/>
      <c r="F19" s="110"/>
      <c r="G19" s="155" t="s">
        <v>97</v>
      </c>
      <c r="H19" s="155"/>
      <c r="I19" s="155"/>
      <c r="J19" s="60"/>
      <c r="K19" s="60"/>
    </row>
    <row r="20" spans="4:12" ht="56.25" customHeight="1" thickTop="1" x14ac:dyDescent="0.4">
      <c r="D20" s="160" t="s">
        <v>118</v>
      </c>
      <c r="E20" s="160"/>
      <c r="F20" s="107">
        <f>ROUNDDOWN(F19/20,0)</f>
        <v>0</v>
      </c>
    </row>
    <row r="21" spans="4:12" x14ac:dyDescent="0.4">
      <c r="D21" s="152" t="s">
        <v>80</v>
      </c>
      <c r="E21" s="153"/>
      <c r="F21" s="112">
        <f>SUM(F15:F18)+F20</f>
        <v>0</v>
      </c>
    </row>
  </sheetData>
  <sheetProtection algorithmName="SHA-512" hashValue="xlycsJCG2jMw84a5YbjPfcveV5bX1qtdiTwN2PizADetlNA93CGQpjaXeixTHukqt3SR2PCtKuLaeTQpVglbJA==" saltValue="pvDxa4n1/UoCbFGC3JSp7A==" spinCount="100000" sheet="1" objects="1" scenarios="1"/>
  <protectedRanges>
    <protectedRange sqref="C12 F15:F19" name="範囲4"/>
    <protectedRange sqref="F15:F19" name="範囲1"/>
    <protectedRange sqref="C12" name="範囲2"/>
    <protectedRange sqref="C12 F15:F19" name="範囲3"/>
  </protectedRanges>
  <mergeCells count="10">
    <mergeCell ref="K3:M3"/>
    <mergeCell ref="D21:E21"/>
    <mergeCell ref="H15:J16"/>
    <mergeCell ref="G19:I19"/>
    <mergeCell ref="D15:E15"/>
    <mergeCell ref="D16:E16"/>
    <mergeCell ref="D18:E18"/>
    <mergeCell ref="D19:E19"/>
    <mergeCell ref="D20:E20"/>
    <mergeCell ref="D17:E17"/>
  </mergeCells>
  <phoneticPr fontId="1"/>
  <dataValidations count="3">
    <dataValidation type="list" allowBlank="1" showInputMessage="1" showErrorMessage="1" sqref="F15 F17">
      <formula1>"0,50"</formula1>
    </dataValidation>
    <dataValidation type="list" allowBlank="1" showInputMessage="1" showErrorMessage="1" sqref="F16">
      <formula1>"0,50"</formula1>
    </dataValidation>
    <dataValidation type="list" allowBlank="1" showInputMessage="1" showErrorMessage="1" sqref="F18">
      <formula1>"0,200"</formula1>
    </dataValidation>
  </dataValidations>
  <hyperlinks>
    <hyperlink ref="H15" r:id="rId1"/>
  </hyperlinks>
  <pageMargins left="0.7" right="0.7" top="0.75" bottom="0.75" header="0.3" footer="0.3"/>
  <pageSetup paperSize="8" scale="6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"/>
  <sheetViews>
    <sheetView zoomScale="55" zoomScaleNormal="55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4" max="34" width="11" bestFit="1" customWidth="1"/>
  </cols>
  <sheetData>
    <row r="1" spans="1:34" ht="23.25" customHeight="1" thickBot="1" x14ac:dyDescent="0.45">
      <c r="B1" s="72" t="s">
        <v>126</v>
      </c>
    </row>
    <row r="2" spans="1:34" ht="24" customHeight="1" x14ac:dyDescent="0.4">
      <c r="B2" s="26" t="s">
        <v>145</v>
      </c>
      <c r="C2" s="1"/>
      <c r="Y2" s="137" t="s">
        <v>171</v>
      </c>
      <c r="Z2" s="162"/>
      <c r="AA2" s="162"/>
      <c r="AB2" s="162"/>
      <c r="AC2" s="162"/>
      <c r="AD2" s="162"/>
      <c r="AE2" s="162"/>
      <c r="AF2" s="162"/>
      <c r="AG2" s="163"/>
    </row>
    <row r="3" spans="1:34" ht="60.75" customHeight="1" thickBot="1" x14ac:dyDescent="0.45">
      <c r="B3" s="26" t="s">
        <v>64</v>
      </c>
      <c r="C3" s="1"/>
      <c r="D3" s="25" t="s">
        <v>127</v>
      </c>
      <c r="W3" s="118"/>
      <c r="X3" s="117"/>
      <c r="Y3" s="164"/>
      <c r="Z3" s="165"/>
      <c r="AA3" s="165"/>
      <c r="AB3" s="165"/>
      <c r="AC3" s="165"/>
      <c r="AD3" s="165"/>
      <c r="AE3" s="165"/>
      <c r="AF3" s="165"/>
      <c r="AG3" s="166"/>
    </row>
    <row r="4" spans="1:34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114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</row>
    <row r="5" spans="1:34" ht="19.5" thickBot="1" x14ac:dyDescent="0.45">
      <c r="B5" s="3" t="s">
        <v>7</v>
      </c>
      <c r="C5" s="134"/>
      <c r="D5" s="13" t="s">
        <v>13</v>
      </c>
      <c r="E5" s="13" t="s">
        <v>16</v>
      </c>
      <c r="F5" s="13" t="s">
        <v>105</v>
      </c>
      <c r="G5" s="13" t="s">
        <v>99</v>
      </c>
      <c r="H5" s="13" t="s">
        <v>100</v>
      </c>
      <c r="I5" s="13" t="s">
        <v>101</v>
      </c>
      <c r="J5" s="56" t="s">
        <v>9</v>
      </c>
      <c r="K5" s="56" t="s">
        <v>12</v>
      </c>
      <c r="L5" s="56" t="s">
        <v>15</v>
      </c>
      <c r="M5" s="56" t="s">
        <v>44</v>
      </c>
      <c r="N5" s="56" t="s">
        <v>45</v>
      </c>
      <c r="O5" s="56" t="s">
        <v>46</v>
      </c>
      <c r="P5" s="56" t="s">
        <v>47</v>
      </c>
      <c r="Q5" s="56" t="s">
        <v>134</v>
      </c>
      <c r="R5" s="56" t="s">
        <v>12</v>
      </c>
      <c r="S5" s="56" t="s">
        <v>15</v>
      </c>
      <c r="T5" s="56" t="s">
        <v>44</v>
      </c>
      <c r="U5" s="56" t="s">
        <v>45</v>
      </c>
      <c r="V5" s="56" t="s">
        <v>46</v>
      </c>
      <c r="W5" s="56" t="s">
        <v>47</v>
      </c>
      <c r="X5" s="56" t="s">
        <v>9</v>
      </c>
      <c r="Y5" s="56" t="s">
        <v>12</v>
      </c>
      <c r="Z5" s="56" t="s">
        <v>15</v>
      </c>
      <c r="AA5" s="56" t="s">
        <v>44</v>
      </c>
      <c r="AB5" s="56" t="s">
        <v>45</v>
      </c>
      <c r="AC5" s="56" t="s">
        <v>46</v>
      </c>
      <c r="AD5" s="56" t="s">
        <v>47</v>
      </c>
      <c r="AE5" s="56" t="s">
        <v>9</v>
      </c>
      <c r="AF5" s="56" t="s">
        <v>12</v>
      </c>
      <c r="AG5" s="98" t="s">
        <v>140</v>
      </c>
    </row>
    <row r="6" spans="1:34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5"/>
      <c r="AH6" s="61">
        <f>COUNTIF(D6:AG6,"○")</f>
        <v>0</v>
      </c>
    </row>
    <row r="7" spans="1:34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8"/>
      <c r="AH7" s="61">
        <f>COUNTIF(D7:AG7,"○")</f>
        <v>0</v>
      </c>
    </row>
    <row r="8" spans="1:34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1"/>
      <c r="AH8" s="61">
        <f t="shared" ref="AH8:AH12" si="0">COUNTIF(D8:AG8,"○")</f>
        <v>0</v>
      </c>
    </row>
    <row r="9" spans="1:34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  <c r="AH9" s="61">
        <f t="shared" si="0"/>
        <v>0</v>
      </c>
    </row>
    <row r="10" spans="1:34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1"/>
      <c r="AH10" s="61">
        <f t="shared" si="0"/>
        <v>0</v>
      </c>
    </row>
    <row r="11" spans="1:34" s="6" customFormat="1" ht="33" customHeight="1" x14ac:dyDescent="0.4">
      <c r="A11" s="30">
        <v>6</v>
      </c>
      <c r="B11" s="5" t="s">
        <v>89</v>
      </c>
      <c r="C11" s="11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61">
        <f t="shared" si="0"/>
        <v>0</v>
      </c>
    </row>
    <row r="12" spans="1:34" s="6" customFormat="1" ht="33" customHeight="1" x14ac:dyDescent="0.4">
      <c r="A12" s="30">
        <v>7</v>
      </c>
      <c r="B12" s="2" t="s">
        <v>4</v>
      </c>
      <c r="C12" s="10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61">
        <f t="shared" si="0"/>
        <v>0</v>
      </c>
    </row>
    <row r="13" spans="1:34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43"/>
      <c r="AH13" s="61">
        <f>COUNTA(D13:AG13)</f>
        <v>0</v>
      </c>
    </row>
    <row r="14" spans="1:34" s="6" customFormat="1" ht="33" customHeight="1" x14ac:dyDescent="0.4">
      <c r="A14" s="135">
        <v>9</v>
      </c>
      <c r="B14" s="2" t="s">
        <v>166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4"/>
      <c r="AH14" s="61"/>
    </row>
    <row r="15" spans="1:34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5"/>
      <c r="AH15" s="61">
        <f>COUNTIFS(D14:AG14,"&gt;=0",D14:AG14,"&lt;=1000",D15:AG15,"&gt;=0",D15:AG15,"&lt;=1000")</f>
        <v>0</v>
      </c>
    </row>
    <row r="16" spans="1:34" s="6" customFormat="1" ht="33" customHeight="1" thickTop="1" thickBot="1" x14ac:dyDescent="0.45">
      <c r="A16" s="32">
        <v>10</v>
      </c>
      <c r="B16" s="42" t="s">
        <v>94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61">
        <f>COUNTIF(D16:AG16,"○")</f>
        <v>0</v>
      </c>
    </row>
    <row r="17" spans="2:34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6"/>
      <c r="AH17" s="58" t="s">
        <v>65</v>
      </c>
    </row>
    <row r="18" spans="2:34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ref="E18:AG18" si="1">COUNTIFS(E6:E12,"〇")+COUNTIF(E16,"〇")+COUNTIFS(E6:E12,"○")+COUNTIF(E16,"○")+COUNTIFS(E6:E12,"◯")+COUNTIF(E16,"◯")+COUNTIFS(E13,"&gt;=0",E13,"&lt;=1000")+COUNTIFS(E14,"&gt;=0",E14,"&lt;=1000",E15,"&gt;=0",E15,"&lt;=1000")</f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9">
        <f>SUM(D18:AG18)</f>
        <v>0</v>
      </c>
    </row>
    <row r="21" spans="2:34" ht="24" x14ac:dyDescent="0.4">
      <c r="D21" s="25" t="s">
        <v>50</v>
      </c>
    </row>
  </sheetData>
  <sheetProtection algorithmName="SHA-512" hashValue="SuBUtYcf3Mxs8MycN5Q8eC02JTf16T4i28k+WGENTZFyjCSV9yNEVTA04B2luhVwcCqMTYPp17kjilARodpo/g==" saltValue="oo7NqbfjgBY+QvYhcMvg6g==" spinCount="100000" sheet="1" objects="1" scenarios="1"/>
  <protectedRanges>
    <protectedRange sqref="D6:AG17" name="範囲10"/>
    <protectedRange sqref="D17:AG17 B16" name="範囲2"/>
    <protectedRange sqref="D17:AG17" name="範囲1_1_2"/>
    <protectedRange sqref="D6:D16" name="範囲1_1_1"/>
    <protectedRange sqref="D6:D16" name="範囲2_2"/>
    <protectedRange sqref="E6:AG12 E16:AG16" name="範囲2_1_1"/>
    <protectedRange sqref="E6:AG12 E16:AG16" name="範囲1_1"/>
    <protectedRange sqref="E13:AG15" name="範囲2_1_1_1"/>
    <protectedRange sqref="E13:AG15" name="範囲1_2"/>
    <protectedRange sqref="D6:AG17" name="範囲9"/>
  </protectedRanges>
  <mergeCells count="3">
    <mergeCell ref="C4:C5"/>
    <mergeCell ref="A14:A15"/>
    <mergeCell ref="Y2:AG3"/>
  </mergeCells>
  <phoneticPr fontId="1"/>
  <dataValidations count="2">
    <dataValidation type="list" allowBlank="1" showDropDown="1" showInputMessage="1" sqref="T13 E13 N13 H13 K13 Q13 W13 Z13 AE13 AG13">
      <formula1>"　,〇"</formula1>
    </dataValidation>
    <dataValidation type="list" allowBlank="1" showInputMessage="1" showErrorMessage="1" sqref="D6:AG12 D16:AG16">
      <formula1>"○,　"</formula1>
    </dataValidation>
  </dataValidations>
  <pageMargins left="0.7" right="0.7" top="0.75" bottom="0.75" header="0.3" footer="0.3"/>
  <pageSetup paperSize="8" scale="53" orientation="landscape" r:id="rId1"/>
  <ignoredErrors>
    <ignoredError sqref="AH13 AH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zoomScale="55" zoomScaleNormal="55" workbookViewId="0">
      <selection activeCell="D6" sqref="D6"/>
    </sheetView>
  </sheetViews>
  <sheetFormatPr defaultRowHeight="18.75" x14ac:dyDescent="0.4"/>
  <cols>
    <col min="2" max="2" width="37.125" customWidth="1"/>
    <col min="3" max="3" width="9.625" customWidth="1"/>
    <col min="35" max="35" width="11" bestFit="1" customWidth="1"/>
  </cols>
  <sheetData>
    <row r="1" spans="1:35" ht="23.25" customHeight="1" thickBot="1" x14ac:dyDescent="0.45"/>
    <row r="2" spans="1:35" ht="24" x14ac:dyDescent="0.4">
      <c r="B2" s="26" t="s">
        <v>145</v>
      </c>
      <c r="C2" s="1"/>
      <c r="Y2" s="137" t="s">
        <v>156</v>
      </c>
      <c r="Z2" s="138"/>
      <c r="AA2" s="138"/>
      <c r="AB2" s="138"/>
      <c r="AC2" s="138"/>
      <c r="AD2" s="138"/>
      <c r="AE2" s="138"/>
      <c r="AF2" s="138"/>
      <c r="AG2" s="138"/>
      <c r="AH2" s="139"/>
    </row>
    <row r="3" spans="1:35" ht="59.25" customHeight="1" thickBot="1" x14ac:dyDescent="0.45">
      <c r="B3" s="26" t="s">
        <v>66</v>
      </c>
      <c r="C3" s="1"/>
      <c r="D3" s="25" t="s">
        <v>130</v>
      </c>
      <c r="Y3" s="140"/>
      <c r="Z3" s="141"/>
      <c r="AA3" s="141"/>
      <c r="AB3" s="141"/>
      <c r="AC3" s="141"/>
      <c r="AD3" s="141"/>
      <c r="AE3" s="141"/>
      <c r="AF3" s="141"/>
      <c r="AG3" s="141"/>
      <c r="AH3" s="142"/>
    </row>
    <row r="4" spans="1:35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  <c r="AH4" s="99" t="s">
        <v>54</v>
      </c>
    </row>
    <row r="5" spans="1:35" ht="19.5" thickBot="1" x14ac:dyDescent="0.45">
      <c r="B5" s="3" t="s">
        <v>7</v>
      </c>
      <c r="C5" s="134"/>
      <c r="D5" s="13" t="s">
        <v>52</v>
      </c>
      <c r="E5" s="13" t="s">
        <v>99</v>
      </c>
      <c r="F5" s="13" t="s">
        <v>100</v>
      </c>
      <c r="G5" s="13" t="s">
        <v>101</v>
      </c>
      <c r="H5" s="13" t="s">
        <v>102</v>
      </c>
      <c r="I5" s="13" t="s">
        <v>103</v>
      </c>
      <c r="J5" s="56" t="s">
        <v>15</v>
      </c>
      <c r="K5" s="56" t="s">
        <v>44</v>
      </c>
      <c r="L5" s="56" t="s">
        <v>45</v>
      </c>
      <c r="M5" s="56" t="s">
        <v>46</v>
      </c>
      <c r="N5" s="56" t="s">
        <v>47</v>
      </c>
      <c r="O5" s="56" t="s">
        <v>9</v>
      </c>
      <c r="P5" s="56" t="s">
        <v>12</v>
      </c>
      <c r="Q5" s="56" t="s">
        <v>15</v>
      </c>
      <c r="R5" s="56" t="s">
        <v>44</v>
      </c>
      <c r="S5" s="56" t="s">
        <v>45</v>
      </c>
      <c r="T5" s="56" t="s">
        <v>46</v>
      </c>
      <c r="U5" s="56" t="s">
        <v>47</v>
      </c>
      <c r="V5" s="56" t="s">
        <v>9</v>
      </c>
      <c r="W5" s="56" t="s">
        <v>12</v>
      </c>
      <c r="X5" s="56" t="s">
        <v>15</v>
      </c>
      <c r="Y5" s="56" t="s">
        <v>44</v>
      </c>
      <c r="Z5" s="56" t="s">
        <v>45</v>
      </c>
      <c r="AA5" s="56" t="s">
        <v>46</v>
      </c>
      <c r="AB5" s="56" t="s">
        <v>47</v>
      </c>
      <c r="AC5" s="56" t="s">
        <v>9</v>
      </c>
      <c r="AD5" s="56" t="s">
        <v>12</v>
      </c>
      <c r="AE5" s="56" t="s">
        <v>15</v>
      </c>
      <c r="AF5" s="56" t="s">
        <v>44</v>
      </c>
      <c r="AG5" s="56" t="s">
        <v>45</v>
      </c>
      <c r="AH5" s="98" t="s">
        <v>141</v>
      </c>
    </row>
    <row r="6" spans="1:35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61">
        <f>COUNTIF(D6:AH6,"○")</f>
        <v>0</v>
      </c>
    </row>
    <row r="7" spans="1:35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1">
        <f>COUNTIF(D7:AH7,"○")</f>
        <v>0</v>
      </c>
    </row>
    <row r="8" spans="1:35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1"/>
      <c r="AI8" s="61">
        <f t="shared" ref="AI8:AI12" si="0">COUNTIF(D8:AH8,"○")</f>
        <v>0</v>
      </c>
    </row>
    <row r="9" spans="1:35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61">
        <f t="shared" si="0"/>
        <v>0</v>
      </c>
    </row>
    <row r="10" spans="1:35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I10" s="61">
        <f t="shared" si="0"/>
        <v>0</v>
      </c>
    </row>
    <row r="11" spans="1:35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61">
        <f t="shared" si="0"/>
        <v>0</v>
      </c>
    </row>
    <row r="12" spans="1:35" s="6" customFormat="1" ht="33" customHeight="1" x14ac:dyDescent="0.4">
      <c r="A12" s="30">
        <v>7</v>
      </c>
      <c r="B12" s="2" t="s">
        <v>4</v>
      </c>
      <c r="C12" s="85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61">
        <f t="shared" si="0"/>
        <v>0</v>
      </c>
    </row>
    <row r="13" spans="1:35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45"/>
      <c r="AI13" s="61">
        <f>COUNTA(D13:AH13)</f>
        <v>0</v>
      </c>
    </row>
    <row r="14" spans="1:35" s="6" customFormat="1" ht="33" customHeight="1" x14ac:dyDescent="0.4">
      <c r="A14" s="135">
        <v>9</v>
      </c>
      <c r="B14" s="2" t="s">
        <v>166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44"/>
      <c r="AI14" s="61"/>
    </row>
    <row r="15" spans="1:35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5"/>
      <c r="AI15" s="61">
        <f>COUNTIFS(D14:AH14,"&gt;=0",D14:AH14,"&lt;=1000",D15:AH15,"&gt;=0",D15:AH15,"&lt;=1000")</f>
        <v>0</v>
      </c>
    </row>
    <row r="16" spans="1:35" s="6" customFormat="1" ht="33" customHeight="1" thickTop="1" thickBot="1" x14ac:dyDescent="0.45">
      <c r="A16" s="32">
        <v>10</v>
      </c>
      <c r="B16" s="42" t="s">
        <v>94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61">
        <f>COUNTIF(D16:AH16,"○")</f>
        <v>0</v>
      </c>
    </row>
    <row r="17" spans="2:35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6"/>
      <c r="AI17" s="58" t="s">
        <v>67</v>
      </c>
    </row>
    <row r="18" spans="2:35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 t="shared" ref="D18:AH18" si="1"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 t="shared" si="1"/>
        <v>0</v>
      </c>
      <c r="Z18" s="14">
        <f t="shared" si="1"/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14">
        <f t="shared" si="1"/>
        <v>0</v>
      </c>
      <c r="AI18" s="9">
        <f>SUM(D18:AH18)</f>
        <v>0</v>
      </c>
    </row>
    <row r="21" spans="2:35" ht="24" x14ac:dyDescent="0.4">
      <c r="D21" s="25" t="s">
        <v>50</v>
      </c>
    </row>
  </sheetData>
  <sheetProtection algorithmName="SHA-512" hashValue="beI9NB7ebFHvArJU/U0jgrSYIn6NGd7+1PAtAfgvAITPoCM+SVjmxy34NlZcG+4Hpo7kerhehyKXr91a2IL+fA==" saltValue="zyea7SIeTDPEDhHEe0cPqA==" spinCount="100000" sheet="1" objects="1" scenarios="1"/>
  <protectedRanges>
    <protectedRange sqref="D6:AH17" name="範囲11"/>
    <protectedRange sqref="D6:AH17" name="範囲10"/>
    <protectedRange sqref="D17:AH17 B16 AH6:AH16" name="範囲2"/>
    <protectedRange sqref="D17:AH17 AH6:AH16" name="範囲1_1"/>
    <protectedRange sqref="D6:D16" name="範囲1_1_1"/>
    <protectedRange sqref="D6:D16" name="範囲2_2"/>
    <protectedRange sqref="E6:AG12 E16:AG16" name="範囲2_1_1"/>
    <protectedRange sqref="E6:AG12 E16:AG16" name="範囲1_2"/>
    <protectedRange sqref="E13:AG15" name="範囲2_1_1_1"/>
    <protectedRange sqref="E13:AG15" name="範囲1_2_1"/>
    <protectedRange sqref="D6:AH17" name="範囲9"/>
  </protectedRanges>
  <mergeCells count="3">
    <mergeCell ref="C4:C5"/>
    <mergeCell ref="A14:A15"/>
    <mergeCell ref="Y2:AH3"/>
  </mergeCells>
  <phoneticPr fontId="1"/>
  <dataValidations count="2">
    <dataValidation type="list" allowBlank="1" showDropDown="1" showInputMessage="1" sqref="T13 E13 N13 H13 K13 Q13 W13 Z13 AE13 AG13">
      <formula1>"　,〇"</formula1>
    </dataValidation>
    <dataValidation type="list" allowBlank="1" showInputMessage="1" showErrorMessage="1" sqref="D6:AH12 D16:AH16">
      <formula1>"○,　"</formula1>
    </dataValidation>
  </dataValidations>
  <pageMargins left="0.7" right="0.7" top="0.75" bottom="0.75" header="0.3" footer="0.3"/>
  <pageSetup paperSize="8" scale="51" orientation="landscape" r:id="rId1"/>
  <ignoredErrors>
    <ignoredError sqref="AI13 AI1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"/>
  <sheetViews>
    <sheetView zoomScale="50" zoomScaleNormal="50" workbookViewId="0">
      <selection activeCell="D6" sqref="D6"/>
    </sheetView>
  </sheetViews>
  <sheetFormatPr defaultRowHeight="18.75" x14ac:dyDescent="0.4"/>
  <cols>
    <col min="2" max="2" width="36.125" customWidth="1"/>
    <col min="3" max="3" width="9.625" customWidth="1"/>
    <col min="34" max="34" width="11" bestFit="1" customWidth="1"/>
  </cols>
  <sheetData>
    <row r="1" spans="1:34" ht="23.25" customHeight="1" thickBot="1" x14ac:dyDescent="0.45"/>
    <row r="2" spans="1:34" ht="24" x14ac:dyDescent="0.4">
      <c r="B2" s="26" t="s">
        <v>145</v>
      </c>
      <c r="C2" s="1"/>
      <c r="Y2" s="137" t="s">
        <v>172</v>
      </c>
      <c r="Z2" s="138"/>
      <c r="AA2" s="138"/>
      <c r="AB2" s="138"/>
      <c r="AC2" s="138"/>
      <c r="AD2" s="138"/>
      <c r="AE2" s="138"/>
      <c r="AF2" s="138"/>
      <c r="AG2" s="139"/>
    </row>
    <row r="3" spans="1:34" ht="59.25" customHeight="1" thickBot="1" x14ac:dyDescent="0.45">
      <c r="B3" s="26" t="s">
        <v>68</v>
      </c>
      <c r="C3" s="1"/>
      <c r="D3" s="25" t="s">
        <v>127</v>
      </c>
      <c r="Y3" s="140"/>
      <c r="Z3" s="141"/>
      <c r="AA3" s="141"/>
      <c r="AB3" s="141"/>
      <c r="AC3" s="141"/>
      <c r="AD3" s="141"/>
      <c r="AE3" s="141"/>
      <c r="AF3" s="141"/>
      <c r="AG3" s="142"/>
    </row>
    <row r="4" spans="1:34" x14ac:dyDescent="0.4">
      <c r="B4" s="3" t="s">
        <v>8</v>
      </c>
      <c r="C4" s="133" t="s">
        <v>81</v>
      </c>
      <c r="D4" s="4" t="s">
        <v>6</v>
      </c>
      <c r="E4" s="4" t="s">
        <v>11</v>
      </c>
      <c r="F4" s="4" t="s">
        <v>14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  <c r="R4" s="4" t="s">
        <v>28</v>
      </c>
      <c r="S4" s="4" t="s">
        <v>29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99" t="s">
        <v>35</v>
      </c>
      <c r="Z4" s="99" t="s">
        <v>36</v>
      </c>
      <c r="AA4" s="99" t="s">
        <v>37</v>
      </c>
      <c r="AB4" s="99" t="s">
        <v>38</v>
      </c>
      <c r="AC4" s="99" t="s">
        <v>39</v>
      </c>
      <c r="AD4" s="99" t="s">
        <v>40</v>
      </c>
      <c r="AE4" s="99" t="s">
        <v>41</v>
      </c>
      <c r="AF4" s="99" t="s">
        <v>42</v>
      </c>
      <c r="AG4" s="99" t="s">
        <v>43</v>
      </c>
    </row>
    <row r="5" spans="1:34" ht="19.5" thickBot="1" x14ac:dyDescent="0.45">
      <c r="B5" s="3" t="s">
        <v>7</v>
      </c>
      <c r="C5" s="134"/>
      <c r="D5" s="13" t="s">
        <v>58</v>
      </c>
      <c r="E5" s="13" t="s">
        <v>102</v>
      </c>
      <c r="F5" s="13" t="s">
        <v>103</v>
      </c>
      <c r="G5" s="13" t="s">
        <v>104</v>
      </c>
      <c r="H5" s="13" t="s">
        <v>105</v>
      </c>
      <c r="I5" s="13" t="s">
        <v>99</v>
      </c>
      <c r="J5" s="56" t="s">
        <v>46</v>
      </c>
      <c r="K5" s="56" t="s">
        <v>47</v>
      </c>
      <c r="L5" s="56" t="s">
        <v>9</v>
      </c>
      <c r="M5" s="56" t="s">
        <v>12</v>
      </c>
      <c r="N5" s="56" t="s">
        <v>15</v>
      </c>
      <c r="O5" s="56" t="s">
        <v>44</v>
      </c>
      <c r="P5" s="56" t="s">
        <v>45</v>
      </c>
      <c r="Q5" s="56" t="s">
        <v>46</v>
      </c>
      <c r="R5" s="56" t="s">
        <v>47</v>
      </c>
      <c r="S5" s="56" t="s">
        <v>9</v>
      </c>
      <c r="T5" s="56" t="s">
        <v>12</v>
      </c>
      <c r="U5" s="56" t="s">
        <v>15</v>
      </c>
      <c r="V5" s="56" t="s">
        <v>44</v>
      </c>
      <c r="W5" s="56" t="s">
        <v>45</v>
      </c>
      <c r="X5" s="56" t="s">
        <v>46</v>
      </c>
      <c r="Y5" s="56" t="s">
        <v>47</v>
      </c>
      <c r="Z5" s="56" t="s">
        <v>9</v>
      </c>
      <c r="AA5" s="56" t="s">
        <v>12</v>
      </c>
      <c r="AB5" s="56" t="s">
        <v>15</v>
      </c>
      <c r="AC5" s="56" t="s">
        <v>44</v>
      </c>
      <c r="AD5" s="56" t="s">
        <v>45</v>
      </c>
      <c r="AE5" s="56" t="s">
        <v>46</v>
      </c>
      <c r="AF5" s="56" t="s">
        <v>47</v>
      </c>
      <c r="AG5" s="98" t="s">
        <v>142</v>
      </c>
    </row>
    <row r="6" spans="1:34" s="6" customFormat="1" ht="33" customHeight="1" thickTop="1" x14ac:dyDescent="0.4">
      <c r="A6" s="30">
        <v>1</v>
      </c>
      <c r="B6" s="2" t="s">
        <v>1</v>
      </c>
      <c r="C6" s="85" t="s">
        <v>48</v>
      </c>
      <c r="D6" s="87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5"/>
      <c r="AH6" s="61">
        <f>COUNTIF(D6:AG6,"○")</f>
        <v>0</v>
      </c>
    </row>
    <row r="7" spans="1:34" s="6" customFormat="1" ht="33" customHeight="1" x14ac:dyDescent="0.4">
      <c r="A7" s="30">
        <v>2</v>
      </c>
      <c r="B7" s="5" t="s">
        <v>2</v>
      </c>
      <c r="C7" s="84" t="s">
        <v>82</v>
      </c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8"/>
      <c r="AH7" s="61">
        <f>COUNTIF(D7:AG7,"○")</f>
        <v>0</v>
      </c>
    </row>
    <row r="8" spans="1:34" s="6" customFormat="1" ht="33" customHeight="1" x14ac:dyDescent="0.4">
      <c r="A8" s="30">
        <v>3</v>
      </c>
      <c r="B8" s="2" t="s">
        <v>87</v>
      </c>
      <c r="C8" s="85" t="s">
        <v>48</v>
      </c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1"/>
      <c r="AH8" s="61">
        <f t="shared" ref="AH8:AH10" si="0">COUNTIF(D8:AG8,"○")</f>
        <v>0</v>
      </c>
    </row>
    <row r="9" spans="1:34" s="6" customFormat="1" ht="33" customHeight="1" x14ac:dyDescent="0.4">
      <c r="A9" s="30">
        <v>4</v>
      </c>
      <c r="B9" s="5" t="s">
        <v>3</v>
      </c>
      <c r="C9" s="84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  <c r="AH9" s="61">
        <f t="shared" si="0"/>
        <v>0</v>
      </c>
    </row>
    <row r="10" spans="1:34" s="6" customFormat="1" ht="33" customHeight="1" x14ac:dyDescent="0.4">
      <c r="A10" s="30">
        <v>5</v>
      </c>
      <c r="B10" s="2" t="s">
        <v>88</v>
      </c>
      <c r="C10" s="85" t="s">
        <v>48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1"/>
      <c r="AH10" s="61">
        <f t="shared" si="0"/>
        <v>0</v>
      </c>
    </row>
    <row r="11" spans="1:34" s="6" customFormat="1" ht="33" customHeight="1" x14ac:dyDescent="0.4">
      <c r="A11" s="30">
        <v>6</v>
      </c>
      <c r="B11" s="5" t="s">
        <v>89</v>
      </c>
      <c r="C11" s="84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61">
        <f>COUNTIF(D11:AG11,"○")</f>
        <v>0</v>
      </c>
    </row>
    <row r="12" spans="1:34" s="6" customFormat="1" ht="33" customHeight="1" x14ac:dyDescent="0.4">
      <c r="A12" s="30">
        <v>7</v>
      </c>
      <c r="B12" s="2" t="s">
        <v>4</v>
      </c>
      <c r="C12" s="10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61">
        <f>COUNTIF(D12:AG12,"○")</f>
        <v>0</v>
      </c>
    </row>
    <row r="13" spans="1:34" s="6" customFormat="1" ht="33" customHeight="1" x14ac:dyDescent="0.4">
      <c r="A13" s="30">
        <v>8</v>
      </c>
      <c r="B13" s="5" t="s">
        <v>91</v>
      </c>
      <c r="C13" s="11">
        <v>60.2</v>
      </c>
      <c r="D13" s="3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43"/>
      <c r="AH13" s="61">
        <f>COUNTA(D13:AG13)</f>
        <v>0</v>
      </c>
    </row>
    <row r="14" spans="1:34" s="6" customFormat="1" ht="33" customHeight="1" x14ac:dyDescent="0.4">
      <c r="A14" s="135">
        <v>9</v>
      </c>
      <c r="B14" s="2" t="s">
        <v>90</v>
      </c>
      <c r="C14" s="10">
        <v>110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4"/>
      <c r="AH14" s="61"/>
    </row>
    <row r="15" spans="1:34" s="6" customFormat="1" ht="33" customHeight="1" thickBot="1" x14ac:dyDescent="0.45">
      <c r="A15" s="136"/>
      <c r="B15" s="24" t="s">
        <v>93</v>
      </c>
      <c r="C15" s="11">
        <v>65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5"/>
      <c r="AH15" s="61">
        <f>COUNTIFS(D14:AG14,"&gt;=0",D14:AG14,"&lt;=1000",D15:AG15,"&gt;=0",D15:AG15,"&lt;=1000")</f>
        <v>0</v>
      </c>
    </row>
    <row r="16" spans="1:34" s="6" customFormat="1" ht="33" customHeight="1" thickTop="1" thickBot="1" x14ac:dyDescent="0.45">
      <c r="A16" s="32">
        <v>10</v>
      </c>
      <c r="B16" s="42" t="s">
        <v>94</v>
      </c>
      <c r="C16" s="22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61">
        <f>COUNTIF(D16:AG16,"○")</f>
        <v>0</v>
      </c>
    </row>
    <row r="17" spans="2:34" s="6" customFormat="1" ht="90" customHeight="1" thickTop="1" thickBot="1" x14ac:dyDescent="0.45">
      <c r="B17" s="23" t="s">
        <v>92</v>
      </c>
      <c r="C17" s="12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6"/>
      <c r="AH17" s="58" t="s">
        <v>69</v>
      </c>
    </row>
    <row r="18" spans="2:34" s="6" customFormat="1" ht="33" customHeight="1" thickTop="1" x14ac:dyDescent="0.4">
      <c r="B18" s="7" t="s">
        <v>5</v>
      </c>
      <c r="C18" s="14">
        <f>COUNTIFS(C6:C12,"〇")+COUNTIF(C16,"〇")+COUNTIFS(C6:C12,"○")+COUNTIF(C16,"○")+COUNTIFS(C6:C12,"◯")+COUNTIF(C16,"◯")+COUNTIFS(C13,"&gt;=0",C13,"&lt;=1000")+COUNTIFS(C14,"&gt;=0",C14,"&lt;=1000",C15,"&gt;=0",C15,"&lt;=1000")</f>
        <v>6</v>
      </c>
      <c r="D18" s="14">
        <f>COUNTIFS(D6:D12,"〇")+COUNTIF(D16,"〇")+COUNTIFS(D6:D12,"○")+COUNTIF(D16,"○")+COUNTIFS(D6:D12,"◯")+COUNTIF(D16,"◯")+COUNTIFS(D13,"&gt;=0",D13,"&lt;=1000")+COUNTIFS(D14,"&gt;=0",D14,"&lt;=1000",D15,"&gt;=0",D15,"&lt;=1000")</f>
        <v>0</v>
      </c>
      <c r="E18" s="14">
        <f t="shared" ref="E18:AG18" si="1">COUNTIFS(E6:E12,"〇")+COUNTIF(E16,"〇")+COUNTIFS(E6:E12,"○")+COUNTIF(E16,"○")+COUNTIFS(E6:E12,"◯")+COUNTIF(E16,"◯")+COUNTIFS(E13,"&gt;=0",E13,"&lt;=1000")+COUNTIFS(E14,"&gt;=0",E14,"&lt;=1000",E15,"&gt;=0",E15,"&lt;=1000")</f>
        <v>0</v>
      </c>
      <c r="F18" s="14">
        <f>COUNTIFS(F6:F12,"〇")+COUNTIF(F16,"〇")+COUNTIFS(F6:F12,"○")+COUNTIF(F16,"○")+COUNTIFS(F6:F12,"◯")+COUNTIF(F16,"◯")+COUNTIFS(F13,"&gt;=0",F13,"&lt;=1000")+COUNTIFS(F14,"&gt;=0",F14,"&lt;=1000",F15,"&gt;=0",F15,"&lt;=1000")</f>
        <v>0</v>
      </c>
      <c r="G18" s="14">
        <f t="shared" si="1"/>
        <v>0</v>
      </c>
      <c r="H18" s="14">
        <f t="shared" si="1"/>
        <v>0</v>
      </c>
      <c r="I18" s="14">
        <f>COUNTIFS(I6:I12,"〇")+COUNTIF(I16,"〇")+COUNTIFS(I6:I12,"○")+COUNTIF(I16,"○")+COUNTIFS(I6:I12,"◯")+COUNTIF(I16,"◯")+COUNTIFS(I13,"&gt;=0",I13,"&lt;=1000")+COUNTIFS(I14,"&gt;=0",I14,"&lt;=1000",I15,"&gt;=0",I15,"&lt;=1000")</f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>
        <f t="shared" si="1"/>
        <v>0</v>
      </c>
      <c r="V18" s="14">
        <f t="shared" si="1"/>
        <v>0</v>
      </c>
      <c r="W18" s="14">
        <f t="shared" si="1"/>
        <v>0</v>
      </c>
      <c r="X18" s="14">
        <f t="shared" si="1"/>
        <v>0</v>
      </c>
      <c r="Y18" s="14">
        <f>COUNTIFS(Y6:Y12,"〇")+COUNTIF(Y16,"〇")+COUNTIFS(Y6:Y12,"○")+COUNTIF(Y16,"○")+COUNTIFS(Y6:Y12,"◯")+COUNTIF(Y16,"◯")+COUNTIFS(Y13,"&gt;=0",Y13,"&lt;=1000")+COUNTIFS(Y14,"&gt;=0",Y14,"&lt;=1000",Y15,"&gt;=0",Y15,"&lt;=1000")</f>
        <v>0</v>
      </c>
      <c r="Z18" s="14">
        <f>COUNTIFS(Z6:Z12,"〇")+COUNTIF(Z16,"〇")+COUNTIFS(Z6:Z12,"○")+COUNTIF(Z16,"○")+COUNTIFS(Z6:Z12,"◯")+COUNTIF(Z16,"◯")+COUNTIFS(Z13,"&gt;=0",Z13,"&lt;=1000")+COUNTIFS(Z14,"&gt;=0",Z14,"&lt;=1000",Z15,"&gt;=0",Z15,"&lt;=1000")</f>
        <v>0</v>
      </c>
      <c r="AA18" s="14">
        <f t="shared" si="1"/>
        <v>0</v>
      </c>
      <c r="AB18" s="14">
        <f t="shared" si="1"/>
        <v>0</v>
      </c>
      <c r="AC18" s="14">
        <f t="shared" si="1"/>
        <v>0</v>
      </c>
      <c r="AD18" s="14">
        <f t="shared" si="1"/>
        <v>0</v>
      </c>
      <c r="AE18" s="14">
        <f t="shared" si="1"/>
        <v>0</v>
      </c>
      <c r="AF18" s="14">
        <f t="shared" si="1"/>
        <v>0</v>
      </c>
      <c r="AG18" s="14">
        <f t="shared" si="1"/>
        <v>0</v>
      </c>
      <c r="AH18" s="9">
        <f>SUM(D18:AG18)</f>
        <v>0</v>
      </c>
    </row>
    <row r="21" spans="2:34" ht="24" x14ac:dyDescent="0.4">
      <c r="D21" s="25" t="s">
        <v>50</v>
      </c>
    </row>
  </sheetData>
  <sheetProtection algorithmName="SHA-512" hashValue="h59n/n/lhP6kZciFLRvtpXFOOj52qbVejhok8xNyWeC5TAoQ0zjhJMcJ+cLQAE9fXjm4CSYrKgZ5udMeC1Omyw==" saltValue="P++dfBQAVOfYkKs/h9cF+Q==" spinCount="100000" sheet="1" objects="1" scenarios="1"/>
  <protectedRanges>
    <protectedRange sqref="D6:AG17" name="範囲10"/>
    <protectedRange sqref="D17:AG17 B16" name="範囲2"/>
    <protectedRange sqref="D17:AG17" name="範囲1_1_2"/>
    <protectedRange sqref="D6:D16" name="範囲1_1_1"/>
    <protectedRange sqref="D6:D16" name="範囲2_2"/>
    <protectedRange sqref="E6:AG12 E16:AG16" name="範囲2_1_1"/>
    <protectedRange sqref="E6:AG12 E16:AG16" name="範囲1_1"/>
    <protectedRange sqref="E13:AG15" name="範囲2_1_1_1"/>
    <protectedRange sqref="E13:AG15" name="範囲1_2"/>
    <protectedRange sqref="D6:AG17" name="範囲9"/>
  </protectedRanges>
  <mergeCells count="3">
    <mergeCell ref="C4:C5"/>
    <mergeCell ref="A14:A15"/>
    <mergeCell ref="Y2:AG3"/>
  </mergeCells>
  <phoneticPr fontId="1"/>
  <dataValidations count="2">
    <dataValidation type="list" allowBlank="1" showDropDown="1" showInputMessage="1" sqref="T13 E13 N13 H13 K13 Q13 W13 Z13 AE13 AG13">
      <formula1>"　,〇"</formula1>
    </dataValidation>
    <dataValidation type="list" allowBlank="1" showInputMessage="1" showErrorMessage="1" sqref="D6:AG12 D16:AG16">
      <formula1>"○,　"</formula1>
    </dataValidation>
  </dataValidations>
  <pageMargins left="0.7" right="0.7" top="0.75" bottom="0.75" header="0.3" footer="0.3"/>
  <pageSetup paperSize="8" scale="53" orientation="landscape" r:id="rId1"/>
  <ignoredErrors>
    <ignoredError sqref="AH13 AH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第1回抽選報告集計</vt:lpstr>
      <vt:lpstr>9月</vt:lpstr>
      <vt:lpstr>10月</vt:lpstr>
      <vt:lpstr>11月</vt:lpstr>
      <vt:lpstr>12月</vt:lpstr>
      <vt:lpstr>第2回抽選報告集計</vt:lpstr>
      <vt:lpstr>1月</vt:lpstr>
      <vt:lpstr>2月</vt:lpstr>
      <vt:lpstr>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河口　夏帆</dc:creator>
  <cp:lastModifiedBy>高橋　侑志</cp:lastModifiedBy>
  <cp:lastPrinted>2026-01-27T09:05:27Z</cp:lastPrinted>
  <dcterms:created xsi:type="dcterms:W3CDTF">2023-11-13T01:21:40Z</dcterms:created>
  <dcterms:modified xsi:type="dcterms:W3CDTF">2026-03-31T02:34:15Z</dcterms:modified>
</cp:coreProperties>
</file>