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tbm-bjyoho.local\share\110_企画財政部\10_企画財政課\20_財政チーム\100_財政状況・財政指標\020_財政状況資料集\2024年度（令和６年度）\01_3月報告分\05_ホームページ\"/>
    </mc:Choice>
  </mc:AlternateContent>
  <xr:revisionPtr revIDLastSave="0" documentId="13_ncr:1_{FC042730-DB19-4578-8A24-B807C61471AE}" xr6:coauthVersionLast="47" xr6:coauthVersionMax="47" xr10:uidLastSave="{00000000-0000-0000-0000-000000000000}"/>
  <bookViews>
    <workbookView xWindow="38280" yWindow="5355" windowWidth="29040" windowHeight="15720" tabRatio="83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W102" i="12" l="1"/>
  <c r="CR102"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BW34" i="10"/>
  <c r="BW35" i="10" s="1"/>
  <c r="BW36" i="10" s="1"/>
  <c r="BW37" i="10" s="1"/>
  <c r="BW38" i="10" s="1"/>
  <c r="BW39" i="10" s="1"/>
  <c r="BW40" i="10" s="1"/>
  <c r="BW41" i="10" s="1"/>
  <c r="BW42" i="10" s="1"/>
  <c r="BW43" i="10" s="1"/>
  <c r="CO34" i="10" s="1"/>
  <c r="CO35" i="10" s="1"/>
  <c r="CO36" i="10" s="1"/>
  <c r="CO37" i="10" s="1"/>
  <c r="BE34" i="10"/>
  <c r="C34" i="10"/>
  <c r="C35" i="10" s="1"/>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<sst xmlns="http://schemas.openxmlformats.org/spreadsheetml/2006/main" count="1079" uniqueCount="568">
  <si>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</si>
  <si>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</si>
  <si>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</si>
  <si>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</si>
  <si>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</si>
  <si>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</si>
  <si>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</si>
  <si>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</si>
  <si>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</si>
  <si>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</si>
  <si>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</si>
  <si>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</si>
  <si>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</si>
  <si>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</si>
  <si>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</si>
  <si>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</si>
  <si>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</si>
  <si>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</si>
  <si>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</si>
  <si>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</si>
  <si>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</si>
  <si>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</si>
  <si>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</si>
  <si>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</si>
  <si>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</si>
  <si>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</si>
  <si>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</si>
  <si>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</si>
  <si>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</si>
  <si>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</si>
  <si>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</si>
  <si>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</si>
  <si>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</si>
  <si>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</si>
  <si>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</si>
  <si>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</si>
  <si>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</si>
  <si>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</si>
  <si>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</si>
  <si>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</si>
  <si>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</si>
  <si>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</si>
  <si>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</si>
  <si>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</si>
  <si>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</si>
  <si>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</si>
  <si>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</si>
  <si>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</si>
  <si>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</si>
  <si>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</si>
  <si>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</si>
  <si>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</si>
  <si>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</si>
  <si>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</si>
  <si>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</si>
  <si>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</si>
  <si>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</si>
  <si>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</si>
  <si>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</si>
  <si>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</si>
  <si>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</si>
  <si>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</si>
  <si>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</si>
  <si>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</si>
  <si>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</si>
  <si>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</si>
  <si>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</si>
  <si>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</si>
  <si>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</si>
  <si>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</si>
  <si>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</si>
  <si>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</si>
  <si>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</si>
  <si>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</si>
  <si>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</si>
  <si>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</si>
  <si>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</si>
  <si>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</si>
  <si>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</si>
  <si>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</si>
  <si>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</si>
  <si>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</si>
  <si>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</si>
  <si>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</si>
  <si>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</si>
  <si>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</si>
  <si>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</si>
  <si>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</si>
  <si>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</si>
  <si>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</si>
  <si>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</si>
  <si>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</si>
  <si>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</si>
  <si>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</si>
  <si>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燕市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</si>
  <si>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</si>
  <si>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</si>
  <si>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</si>
  <si>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</si>
  <si>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</si>
  <si>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</si>
  <si>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</si>
  <si>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</si>
  <si>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</si>
  <si>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</si>
  <si>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</si>
  <si>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</si>
  <si>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</si>
  <si>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</si>
  <si>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</si>
  <si>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</si>
  <si>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</si>
  <si>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</si>
  <si>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</si>
  <si>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</si>
  <si>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</si>
  <si>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</si>
  <si>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</si>
  <si>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</si>
  <si>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</si>
  <si>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</si>
  <si>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</si>
  <si>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</si>
  <si>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</si>
  <si>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</si>
  <si>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</si>
  <si>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</si>
  <si>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</si>
  <si>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</si>
  <si>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</si>
  <si>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</si>
  <si>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</si>
  <si>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</si>
  <si>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</si>
  <si>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</si>
  <si>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</si>
  <si>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</si>
  <si>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</si>
  <si>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</si>
  <si>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</si>
  <si>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</si>
  <si>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</si>
  <si>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</si>
  <si>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</si>
  <si>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</si>
  <si>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</si>
  <si>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</si>
  <si>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</si>
  <si>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</si>
  <si>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</si>
  <si>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</si>
  <si>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</si>
  <si>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</si>
  <si>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</si>
  <si>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</si>
  <si>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</si>
  <si>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</si>
  <si>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</si>
  <si>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</si>
  <si>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</si>
  <si>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</si>
  <si>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</si>
  <si>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</si>
  <si>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</si>
  <si>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</si>
  <si>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</si>
  <si>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</si>
  <si>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</si>
  <si>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</si>
  <si>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</si>
  <si>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</si>
  <si>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</si>
  <si>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</si>
  <si>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</si>
  <si>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</si>
  <si>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</si>
  <si>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</si>
  <si>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</si>
  <si>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</si>
  <si>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</si>
  <si>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</si>
  <si>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</si>
  <si>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</si>
  <si>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</si>
  <si>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</si>
  <si>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</si>
  <si>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</si>
  <si>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</si>
  <si>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</si>
  <si>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</si>
  <si>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</si>
  <si>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</si>
  <si>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</si>
  <si>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</si>
  <si>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</si>
  <si>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</si>
  <si>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</si>
  <si>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</si>
  <si>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</si>
  <si>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</si>
  <si>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</si>
  <si>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</si>
  <si>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</si>
  <si>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</si>
  <si>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</si>
  <si>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</si>
  <si>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</si>
  <si>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</si>
  <si>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</si>
  <si>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</si>
  <si>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</si>
  <si>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</si>
  <si>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</si>
  <si>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</si>
  <si>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</si>
  <si>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</si>
  <si>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</si>
  <si>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</si>
  <si>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</si>
  <si>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</si>
  <si>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</si>
  <si>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</si>
  <si>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</si>
  <si>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</si>
  <si>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</si>
  <si>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</si>
  <si>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</si>
  <si>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</si>
  <si>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</si>
  <si>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</si>
  <si>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</si>
  <si>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</si>
  <si>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</si>
  <si>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</si>
  <si>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</si>
  <si>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</si>
  <si>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</si>
  <si>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</si>
  <si>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</si>
  <si>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</si>
  <si>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</si>
  <si>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</si>
  <si>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</si>
  <si>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</si>
  <si>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</si>
  <si>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</si>
  <si>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</si>
  <si>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</si>
  <si>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</si>
  <si>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</si>
  <si>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</si>
  <si>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</si>
  <si>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</si>
  <si>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</si>
  <si>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</si>
  <si>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</si>
  <si>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</si>
  <si>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</si>
  <si>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</si>
  <si>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</si>
  <si>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</si>
  <si>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</si>
  <si>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</si>
  <si>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</si>
  <si>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</si>
  <si>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</si>
  <si>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</si>
  <si>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</si>
  <si>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</si>
  <si>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</si>
  <si>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</si>
  <si>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</si>
  <si>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</si>
  <si>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</si>
  <si>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</si>
  <si>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</si>
  <si>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</si>
  <si>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</si>
  <si>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</si>
  <si>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</si>
  <si>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</si>
  <si>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</si>
  <si>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</si>
  <si>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</si>
  <si>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</si>
  <si>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</si>
  <si>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</si>
  <si>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</si>
  <si>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</si>
  <si>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</si>
  <si>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</si>
  <si>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</si>
  <si>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</si>
  <si>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</si>
  <si>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</si>
  <si>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</si>
  <si>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</si>
  <si>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</si>
  <si>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</si>
  <si>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</si>
  <si>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</si>
  <si>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</si>
  <si>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</si>
  <si>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</si>
  <si>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</si>
  <si>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</si>
  <si>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</si>
  <si>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</si>
  <si>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</si>
  <si>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</si>
  <si>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</si>
  <si>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</si>
  <si>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</si>
  <si>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</si>
  <si>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</si>
  <si>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</si>
  <si>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</si>
  <si>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</si>
  <si>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</si>
  <si>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</si>
  <si>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</si>
  <si>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</si>
  <si>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</si>
  <si>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</si>
  <si>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</si>
  <si>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</si>
  <si>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</si>
  <si>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</si>
  <si>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</si>
  <si>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</si>
  <si>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</si>
  <si>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</si>
  <si>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</si>
  <si>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</si>
  <si>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</si>
  <si>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</si>
  <si>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</si>
  <si>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</si>
  <si>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</si>
  <si>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</si>
  <si>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</si>
  <si>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</si>
  <si>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</si>
  <si>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</si>
  <si>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</si>
  <si>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</si>
  <si>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</si>
  <si>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</si>
  <si>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</si>
  <si>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</si>
  <si>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</si>
  <si>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</si>
  <si>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</si>
  <si>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</si>
  <si>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</si>
  <si>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</si>
  <si>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</si>
  <si>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</si>
  <si>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</si>
  <si>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</si>
  <si>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</si>
  <si>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</si>
  <si>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</si>
  <si>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</si>
  <si>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</si>
  <si>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</si>
  <si>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</si>
  <si>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</si>
  <si>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</si>
  <si>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</si>
  <si>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</si>
  <si>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</si>
  <si>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</si>
  <si>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</si>
  <si>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</si>
  <si>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</si>
  <si>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</si>
  <si>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</si>
  <si>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</si>
  <si>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</si>
  <si>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</si>
  <si>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</si>
  <si>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</si>
  <si>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</si>
  <si>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</si>
  <si>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</si>
  <si>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</si>
  <si>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</si>
  <si>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</si>
  <si>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</si>
  <si>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</si>
  <si>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</si>
  <si>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</si>
  <si>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</si>
  <si>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</si>
  <si>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</si>
  <si>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</si>
  <si>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</si>
  <si>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</si>
  <si>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</si>
  <si>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</si>
  <si>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</si>
  <si>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</si>
  <si>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</si>
  <si>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</si>
  <si>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</si>
  <si>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</si>
  <si>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</si>
  <si>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</si>
  <si>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</si>
  <si>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</si>
  <si>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</si>
  <si>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</si>
  <si>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</si>
  <si>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</si>
  <si>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</si>
  <si>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</si>
  <si>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</si>
  <si>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</si>
  <si>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</si>
  <si>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</si>
  <si>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</si>
  <si>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</si>
  <si>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</si>
  <si>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</si>
  <si>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</si>
  <si>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</si>
  <si>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</si>
  <si>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</si>
  <si>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</si>
  <si>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</si>
  <si>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</si>
  <si>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</si>
  <si>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</si>
  <si>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</si>
  <si>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</si>
  <si>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</si>
  <si>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</si>
  <si>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</si>
  <si>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</si>
  <si>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</si>
  <si>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</si>
  <si>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</si>
  <si>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</si>
  <si>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</si>
  <si>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</si>
  <si>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</si>
  <si>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</si>
  <si>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</si>
  <si>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</si>
  <si>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</si>
  <si>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</si>
  <si>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</si>
  <si>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</si>
  <si>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</si>
  <si>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</si>
  <si>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</si>
  <si>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</si>
  <si>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</si>
  <si>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</si>
  <si>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</si>
  <si>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</si>
  <si>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</si>
  <si>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</si>
  <si>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</si>
  <si>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</si>
  <si>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</si>
  <si>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</si>
  <si>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</si>
  <si>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</si>
  <si>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</si>
  <si>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</si>
  <si>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</si>
  <si>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</si>
  <si>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</si>
  <si>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</si>
  <si>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</si>
  <si>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</si>
  <si>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</si>
  <si>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</si>
  <si>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</si>
  <si>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</si>
  <si>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</si>
  <si>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</si>
  <si>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</si>
  <si>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</si>
  <si>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</si>
  <si>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</si>
  <si>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</si>
  <si>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</si>
  <si>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</si>
  <si>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</si>
  <si>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</si>
  <si>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</si>
  <si>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</si>
  <si>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</si>
  <si>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</si>
  <si>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</si>
  <si>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</si>
  <si>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</si>
  <si>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</si>
  <si>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</si>
  <si>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</si>
  <si>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</si>
  <si>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</si>
  <si>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</si>
  <si>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</si>
  <si>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</si>
  <si>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</si>
  <si>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</si>
  <si>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</si>
  <si>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</si>
  <si>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</si>
  <si>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</si>
  <si>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</si>
  <si>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</si>
  <si>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</si>
  <si>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</si>
  <si>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</si>
  <si>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</si>
  <si>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</si>
  <si>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</si>
  <si>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</si>
  <si>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</si>
  <si>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</si>
  <si>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</si>
  <si>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</si>
  <si>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</si>
  <si>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</si>
  <si>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0.82</t>
  </si>
  <si>
    <t>一般会計</t>
  </si>
  <si>
    <t>介護保険事業特別会計</t>
  </si>
  <si>
    <t>下水道事業会計</t>
  </si>
  <si>
    <t>国民健康保険特別会計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</si>
  <si>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</si>
  <si>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</si>
  <si>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</si>
  <si>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</si>
  <si>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</si>
  <si>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</si>
  <si>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</si>
  <si>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</si>
  <si>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</si>
  <si>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燕・弥彦総合事務組合（一般会計）</t>
    <rPh sb="0" eb="1">
      <t>ツバメ</t>
    </rPh>
    <rPh sb="2" eb="4">
      <t>ヤヒコ</t>
    </rPh>
    <rPh sb="4" eb="6">
      <t>ソウゴウ</t>
    </rPh>
    <rPh sb="6" eb="8">
      <t>ジム</t>
    </rPh>
    <rPh sb="8" eb="10">
      <t>クミアイ</t>
    </rPh>
    <rPh sb="11" eb="13">
      <t>イッパン</t>
    </rPh>
    <rPh sb="13" eb="15">
      <t>カイケイ</t>
    </rPh>
    <phoneticPr fontId="32"/>
  </si>
  <si>
    <t>燕・弥彦総合事務組合（水道事業会計）</t>
    <rPh sb="11" eb="13">
      <t>スイドウ</t>
    </rPh>
    <rPh sb="13" eb="15">
      <t>ジギョウ</t>
    </rPh>
    <phoneticPr fontId="10"/>
  </si>
  <si>
    <t>新潟県三条・燕総合グラウンド施設組合（一般会計）</t>
  </si>
  <si>
    <t>西蒲原福祉事務組合（一般会計）</t>
  </si>
  <si>
    <t>西蒲原福祉事務組合（西蒲原地区休日夜間急患センター事業特別会計）</t>
  </si>
  <si>
    <t>新潟県市町村総合事務組合（職員退職手当支給事業特別会計）</t>
  </si>
  <si>
    <t>新潟県市町村総合事務組合（消防団員等公務災害補償事業特別会計）</t>
  </si>
  <si>
    <t>新潟県市町村総合事務組合（非常勤職員公務災害補償等事業特別会計）</t>
  </si>
  <si>
    <t>新潟県市町村総合事務組合（交通災害共済事業特別会計）</t>
  </si>
  <si>
    <t>新潟県後期高齢者医療広域連合（一般会計）</t>
  </si>
  <si>
    <t>新潟県後期高齢者医療広域連合（後期高齢者医療特別会計）</t>
  </si>
  <si>
    <t>-</t>
    <phoneticPr fontId="38"/>
  </si>
  <si>
    <t>県央土地開発公社</t>
  </si>
  <si>
    <t>ふるさと燕応援基金</t>
    <phoneticPr fontId="5"/>
  </si>
  <si>
    <t>文化財保護振興基金</t>
    <phoneticPr fontId="5"/>
  </si>
  <si>
    <t>ガス事業譲渡清算金活用基金</t>
    <phoneticPr fontId="5"/>
  </si>
  <si>
    <t>仲治奨学基金</t>
    <phoneticPr fontId="5"/>
  </si>
  <si>
    <t>子ども夢基金</t>
    <phoneticPr fontId="5"/>
  </si>
  <si>
    <t>三条・燕・西蒲・南蒲広域養護老人ホーム施設組合（一般会計）</t>
    <phoneticPr fontId="2"/>
  </si>
  <si>
    <t>新潟県市町村総合事務組合（一般会計）</t>
    <phoneticPr fontId="2"/>
  </si>
  <si>
    <t>燕西蒲勤労者福祉サービスセンター</t>
    <phoneticPr fontId="2"/>
  </si>
  <si>
    <t>吉田環境衛生公社</t>
    <phoneticPr fontId="2"/>
  </si>
  <si>
    <t>燕三条地場産業振興センター</t>
    <phoneticPr fontId="2"/>
  </si>
  <si>
    <t>新潟県市町村総合事務組合（消防賞じゅつ金等支給事業特別会計）</t>
    <rPh sb="20" eb="21">
      <t>トウ</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</si>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</sst>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2426-4847-90F6-38679BF7C4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45217</c:v>
                </c:pt>
                <c:pt idx="1">
                  <c:v>49236</c:v>
                </c:pt>
                <c:pt idx="2">
                  <c:v>66722</c:v>
                </c:pt>
                <c:pt idx="3">
                  <c:v>52359</c:v>
                </c:pt>
                <c:pt idx="4">
                  <c:v>71604</c:v>
                </c:pt>
              </c:numCache>
            </c:numRef>
          </c:val>
          <c:smooth val="0"/>
          <c:extLst>
            <c:ext xmlns:c16="http://schemas.microsoft.com/office/drawing/2014/chart" uri="{C3380CC4-5D6E-409C-BE32-E72D297353CC}">
              <c16:uniqueId val="{00000001-2426-4847-90F6-38679BF7C4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6.64</c:v>
                </c:pt>
                <c:pt idx="1">
                  <c:v>9.34</c:v>
                </c:pt>
                <c:pt idx="2">
                  <c:v>11.18</c:v>
                </c:pt>
                <c:pt idx="3">
                  <c:v>11.67</c:v>
                </c:pt>
                <c:pt idx="4">
                  <c:v>10.64</c:v>
                </c:pt>
              </c:numCache>
            </c:numRef>
          </c:val>
          <c:extLst>
            <c:ext xmlns:c16="http://schemas.microsoft.com/office/drawing/2014/chart" uri="{C3380CC4-5D6E-409C-BE32-E72D297353CC}">
              <c16:uniqueId val="{00000000-5BD8-436F-A2C2-527EB77977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12.37</c:v>
                </c:pt>
                <c:pt idx="1">
                  <c:v>15.03</c:v>
                </c:pt>
                <c:pt idx="2">
                  <c:v>17.23</c:v>
                </c:pt>
                <c:pt idx="3">
                  <c:v>15.36</c:v>
                </c:pt>
                <c:pt idx="4">
                  <c:v>18.25</c:v>
                </c:pt>
              </c:numCache>
            </c:numRef>
          </c:val>
          <c:extLst>
            <c:ext xmlns:c16="http://schemas.microsoft.com/office/drawing/2014/chart" uri="{C3380CC4-5D6E-409C-BE32-E72D297353CC}">
              <c16:uniqueId val="{00000001-5BD8-436F-A2C2-527EB77977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2.2200000000000002</c:v>
                </c:pt>
                <c:pt idx="1">
                  <c:v>5.86</c:v>
                </c:pt>
                <c:pt idx="2">
                  <c:v>3.5</c:v>
                </c:pt>
                <c:pt idx="3">
                  <c:v>-0.82</c:v>
                </c:pt>
                <c:pt idx="4">
                  <c:v>1.93</c:v>
                </c:pt>
              </c:numCache>
            </c:numRef>
          </c:val>
          <c:smooth val="0"/>
          <c:extLst>
            <c:ext xmlns:c16="http://schemas.microsoft.com/office/drawing/2014/chart" uri="{C3380CC4-5D6E-409C-BE32-E72D297353CC}">
              <c16:uniqueId val="{00000002-5BD8-436F-A2C2-527EB77977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423-41F6-BDBB-822E16A0A5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23-41F6-BDBB-822E16A0A5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423-41F6-BDBB-822E16A0A50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423-41F6-BDBB-822E16A0A507}"/>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423-41F6-BDBB-822E16A0A50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0.11</c:v>
                </c:pt>
                <c:pt idx="4">
                  <c:v>#N/A</c:v>
                </c:pt>
                <c:pt idx="5">
                  <c:v>0.13</c:v>
                </c:pt>
                <c:pt idx="6">
                  <c:v>#N/A</c:v>
                </c:pt>
                <c:pt idx="7">
                  <c:v>0.14000000000000001</c:v>
                </c:pt>
                <c:pt idx="8">
                  <c:v>#N/A</c:v>
                </c:pt>
                <c:pt idx="9">
                  <c:v>0.15</c:v>
                </c:pt>
              </c:numCache>
            </c:numRef>
          </c:val>
          <c:extLst>
            <c:ext xmlns:c16="http://schemas.microsoft.com/office/drawing/2014/chart" uri="{C3380CC4-5D6E-409C-BE32-E72D297353CC}">
              <c16:uniqueId val="{00000005-3423-41F6-BDBB-822E16A0A50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0.97</c:v>
                </c:pt>
                <c:pt idx="2">
                  <c:v>#N/A</c:v>
                </c:pt>
                <c:pt idx="3">
                  <c:v>0.8</c:v>
                </c:pt>
                <c:pt idx="4">
                  <c:v>#N/A</c:v>
                </c:pt>
                <c:pt idx="5">
                  <c:v>0.35</c:v>
                </c:pt>
                <c:pt idx="6">
                  <c:v>#N/A</c:v>
                </c:pt>
                <c:pt idx="7">
                  <c:v>0.45</c:v>
                </c:pt>
                <c:pt idx="8">
                  <c:v>#N/A</c:v>
                </c:pt>
                <c:pt idx="9">
                  <c:v>0.56999999999999995</c:v>
                </c:pt>
              </c:numCache>
            </c:numRef>
          </c:val>
          <c:extLst>
            <c:ext xmlns:c16="http://schemas.microsoft.com/office/drawing/2014/chart" uri="{C3380CC4-5D6E-409C-BE32-E72D297353CC}">
              <c16:uniqueId val="{00000006-3423-41F6-BDBB-822E16A0A50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0.65</c:v>
                </c:pt>
                <c:pt idx="2">
                  <c:v>#N/A</c:v>
                </c:pt>
                <c:pt idx="3">
                  <c:v>0.67</c:v>
                </c:pt>
                <c:pt idx="4">
                  <c:v>#N/A</c:v>
                </c:pt>
                <c:pt idx="5">
                  <c:v>0.71</c:v>
                </c:pt>
                <c:pt idx="6">
                  <c:v>#N/A</c:v>
                </c:pt>
                <c:pt idx="7">
                  <c:v>0.87</c:v>
                </c:pt>
                <c:pt idx="8">
                  <c:v>#N/A</c:v>
                </c:pt>
                <c:pt idx="9">
                  <c:v>0.87</c:v>
                </c:pt>
              </c:numCache>
            </c:numRef>
          </c:val>
          <c:extLst>
            <c:ext xmlns:c16="http://schemas.microsoft.com/office/drawing/2014/chart" uri="{C3380CC4-5D6E-409C-BE32-E72D297353CC}">
              <c16:uniqueId val="{00000007-3423-41F6-BDBB-822E16A0A507}"/>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0.65</c:v>
                </c:pt>
                <c:pt idx="2">
                  <c:v>#N/A</c:v>
                </c:pt>
                <c:pt idx="3">
                  <c:v>1</c:v>
                </c:pt>
                <c:pt idx="4">
                  <c:v>#N/A</c:v>
                </c:pt>
                <c:pt idx="5">
                  <c:v>2.59</c:v>
                </c:pt>
                <c:pt idx="6">
                  <c:v>#N/A</c:v>
                </c:pt>
                <c:pt idx="7">
                  <c:v>2.38</c:v>
                </c:pt>
                <c:pt idx="8">
                  <c:v>#N/A</c:v>
                </c:pt>
                <c:pt idx="9">
                  <c:v>1.97</c:v>
                </c:pt>
              </c:numCache>
            </c:numRef>
          </c:val>
          <c:extLst>
            <c:ext xmlns:c16="http://schemas.microsoft.com/office/drawing/2014/chart" uri="{C3380CC4-5D6E-409C-BE32-E72D297353CC}">
              <c16:uniqueId val="{00000008-3423-41F6-BDBB-822E16A0A5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6.63</c:v>
                </c:pt>
                <c:pt idx="2">
                  <c:v>#N/A</c:v>
                </c:pt>
                <c:pt idx="3">
                  <c:v>9.34</c:v>
                </c:pt>
                <c:pt idx="4">
                  <c:v>#N/A</c:v>
                </c:pt>
                <c:pt idx="5">
                  <c:v>11.18</c:v>
                </c:pt>
                <c:pt idx="6">
                  <c:v>#N/A</c:v>
                </c:pt>
                <c:pt idx="7">
                  <c:v>11.66</c:v>
                </c:pt>
                <c:pt idx="8">
                  <c:v>#N/A</c:v>
                </c:pt>
                <c:pt idx="9">
                  <c:v>10.64</c:v>
                </c:pt>
              </c:numCache>
            </c:numRef>
          </c:val>
          <c:extLst>
            <c:ext xmlns:c16="http://schemas.microsoft.com/office/drawing/2014/chart" uri="{C3380CC4-5D6E-409C-BE32-E72D297353CC}">
              <c16:uniqueId val="{00000009-3423-41F6-BDBB-822E16A0A5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3862</c:v>
                </c:pt>
                <c:pt idx="5">
                  <c:v>3863</c:v>
                </c:pt>
                <c:pt idx="8">
                  <c:v>3661</c:v>
                </c:pt>
                <c:pt idx="11">
                  <c:v>3619</c:v>
                </c:pt>
                <c:pt idx="14">
                  <c:v>3438</c:v>
                </c:pt>
              </c:numCache>
            </c:numRef>
          </c:val>
          <c:extLst>
            <c:ext xmlns:c16="http://schemas.microsoft.com/office/drawing/2014/chart" uri="{C3380CC4-5D6E-409C-BE32-E72D297353CC}">
              <c16:uniqueId val="{00000000-337A-4EF6-8754-2062896773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7A-4EF6-8754-2062896773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60</c:v>
                </c:pt>
                <c:pt idx="3">
                  <c:v>77</c:v>
                </c:pt>
                <c:pt idx="6">
                  <c:v>76</c:v>
                </c:pt>
                <c:pt idx="9">
                  <c:v>71</c:v>
                </c:pt>
                <c:pt idx="12">
                  <c:v>53</c:v>
                </c:pt>
              </c:numCache>
            </c:numRef>
          </c:val>
          <c:extLst>
            <c:ext xmlns:c16="http://schemas.microsoft.com/office/drawing/2014/chart" uri="{C3380CC4-5D6E-409C-BE32-E72D297353CC}">
              <c16:uniqueId val="{00000002-337A-4EF6-8754-2062896773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284</c:v>
                </c:pt>
                <c:pt idx="3">
                  <c:v>299</c:v>
                </c:pt>
                <c:pt idx="6">
                  <c:v>196</c:v>
                </c:pt>
                <c:pt idx="9">
                  <c:v>196</c:v>
                </c:pt>
                <c:pt idx="12">
                  <c:v>92</c:v>
                </c:pt>
              </c:numCache>
            </c:numRef>
          </c:val>
          <c:extLst>
            <c:ext xmlns:c16="http://schemas.microsoft.com/office/drawing/2014/chart" uri="{C3380CC4-5D6E-409C-BE32-E72D297353CC}">
              <c16:uniqueId val="{00000003-337A-4EF6-8754-2062896773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1210</c:v>
                </c:pt>
                <c:pt idx="3">
                  <c:v>1220</c:v>
                </c:pt>
                <c:pt idx="6">
                  <c:v>1193</c:v>
                </c:pt>
                <c:pt idx="9">
                  <c:v>1109</c:v>
                </c:pt>
                <c:pt idx="12">
                  <c:v>919</c:v>
                </c:pt>
              </c:numCache>
            </c:numRef>
          </c:val>
          <c:extLst>
            <c:ext xmlns:c16="http://schemas.microsoft.com/office/drawing/2014/chart" uri="{C3380CC4-5D6E-409C-BE32-E72D297353CC}">
              <c16:uniqueId val="{00000004-337A-4EF6-8754-2062896773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7A-4EF6-8754-2062896773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7A-4EF6-8754-2062896773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4410</c:v>
                </c:pt>
                <c:pt idx="3">
                  <c:v>4538</c:v>
                </c:pt>
                <c:pt idx="6">
                  <c:v>4630</c:v>
                </c:pt>
                <c:pt idx="9">
                  <c:v>4485</c:v>
                </c:pt>
                <c:pt idx="12">
                  <c:v>4400</c:v>
                </c:pt>
              </c:numCache>
            </c:numRef>
          </c:val>
          <c:extLst>
            <c:ext xmlns:c16="http://schemas.microsoft.com/office/drawing/2014/chart" uri="{C3380CC4-5D6E-409C-BE32-E72D297353CC}">
              <c16:uniqueId val="{00000007-337A-4EF6-8754-2062896773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2102</c:v>
                </c:pt>
                <c:pt idx="2">
                  <c:v>#N/A</c:v>
                </c:pt>
                <c:pt idx="3">
                  <c:v>#N/A</c:v>
                </c:pt>
                <c:pt idx="4">
                  <c:v>2271</c:v>
                </c:pt>
                <c:pt idx="5">
                  <c:v>#N/A</c:v>
                </c:pt>
                <c:pt idx="6">
                  <c:v>#N/A</c:v>
                </c:pt>
                <c:pt idx="7">
                  <c:v>2434</c:v>
                </c:pt>
                <c:pt idx="8">
                  <c:v>#N/A</c:v>
                </c:pt>
                <c:pt idx="9">
                  <c:v>#N/A</c:v>
                </c:pt>
                <c:pt idx="10">
                  <c:v>2242</c:v>
                </c:pt>
                <c:pt idx="11">
                  <c:v>#N/A</c:v>
                </c:pt>
                <c:pt idx="12">
                  <c:v>#N/A</c:v>
                </c:pt>
                <c:pt idx="13">
                  <c:v>2026</c:v>
                </c:pt>
                <c:pt idx="14">
                  <c:v>#N/A</c:v>
                </c:pt>
              </c:numCache>
            </c:numRef>
          </c:val>
          <c:smooth val="0"/>
          <c:extLst>
            <c:ext xmlns:c16="http://schemas.microsoft.com/office/drawing/2014/chart" uri="{C3380CC4-5D6E-409C-BE32-E72D297353CC}">
              <c16:uniqueId val="{00000008-337A-4EF6-8754-2062896773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42155</c:v>
                </c:pt>
                <c:pt idx="5">
                  <c:v>40999</c:v>
                </c:pt>
                <c:pt idx="8">
                  <c:v>39376</c:v>
                </c:pt>
                <c:pt idx="11">
                  <c:v>36143</c:v>
                </c:pt>
                <c:pt idx="14">
                  <c:v>36010</c:v>
                </c:pt>
              </c:numCache>
            </c:numRef>
          </c:val>
          <c:extLst>
            <c:ext xmlns:c16="http://schemas.microsoft.com/office/drawing/2014/chart" uri="{C3380CC4-5D6E-409C-BE32-E72D297353CC}">
              <c16:uniqueId val="{00000000-26C1-4F47-A738-9202C53F48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c:v>
                </c:pt>
                <c:pt idx="5">
                  <c:v>41</c:v>
                </c:pt>
                <c:pt idx="8">
                  <c:v>18</c:v>
                </c:pt>
                <c:pt idx="11">
                  <c:v>12</c:v>
                </c:pt>
                <c:pt idx="14">
                  <c:v>0</c:v>
                </c:pt>
              </c:numCache>
            </c:numRef>
          </c:val>
          <c:extLst>
            <c:ext xmlns:c16="http://schemas.microsoft.com/office/drawing/2014/chart" uri="{C3380CC4-5D6E-409C-BE32-E72D297353CC}">
              <c16:uniqueId val="{00000001-26C1-4F47-A738-9202C53F48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8681</c:v>
                </c:pt>
                <c:pt idx="5">
                  <c:v>9827</c:v>
                </c:pt>
                <c:pt idx="8">
                  <c:v>10588</c:v>
                </c:pt>
                <c:pt idx="11">
                  <c:v>10613</c:v>
                </c:pt>
                <c:pt idx="14">
                  <c:v>11350</c:v>
                </c:pt>
              </c:numCache>
            </c:numRef>
          </c:val>
          <c:extLst>
            <c:ext xmlns:c16="http://schemas.microsoft.com/office/drawing/2014/chart" uri="{C3380CC4-5D6E-409C-BE32-E72D297353CC}">
              <c16:uniqueId val="{00000002-26C1-4F47-A738-9202C53F48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C1-4F47-A738-9202C53F48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C1-4F47-A738-9202C53F48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C1-4F47-A738-9202C53F48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5016</c:v>
                </c:pt>
                <c:pt idx="3">
                  <c:v>4966</c:v>
                </c:pt>
                <c:pt idx="6">
                  <c:v>4762</c:v>
                </c:pt>
                <c:pt idx="9">
                  <c:v>4461</c:v>
                </c:pt>
                <c:pt idx="12">
                  <c:v>4429</c:v>
                </c:pt>
              </c:numCache>
            </c:numRef>
          </c:val>
          <c:extLst>
            <c:ext xmlns:c16="http://schemas.microsoft.com/office/drawing/2014/chart" uri="{C3380CC4-5D6E-409C-BE32-E72D297353CC}">
              <c16:uniqueId val="{00000006-26C1-4F47-A738-9202C53F48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934</c:v>
                </c:pt>
                <c:pt idx="3">
                  <c:v>723</c:v>
                </c:pt>
                <c:pt idx="6">
                  <c:v>584</c:v>
                </c:pt>
                <c:pt idx="9">
                  <c:v>914</c:v>
                </c:pt>
                <c:pt idx="12">
                  <c:v>1025</c:v>
                </c:pt>
              </c:numCache>
            </c:numRef>
          </c:val>
          <c:extLst>
            <c:ext xmlns:c16="http://schemas.microsoft.com/office/drawing/2014/chart" uri="{C3380CC4-5D6E-409C-BE32-E72D297353CC}">
              <c16:uniqueId val="{00000007-26C1-4F47-A738-9202C53F48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16133</c:v>
                </c:pt>
                <c:pt idx="3">
                  <c:v>16060</c:v>
                </c:pt>
                <c:pt idx="6">
                  <c:v>15870</c:v>
                </c:pt>
                <c:pt idx="9">
                  <c:v>15035</c:v>
                </c:pt>
                <c:pt idx="12">
                  <c:v>14257</c:v>
                </c:pt>
              </c:numCache>
            </c:numRef>
          </c:val>
          <c:extLst>
            <c:ext xmlns:c16="http://schemas.microsoft.com/office/drawing/2014/chart" uri="{C3380CC4-5D6E-409C-BE32-E72D297353CC}">
              <c16:uniqueId val="{00000008-26C1-4F47-A738-9202C53F48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609</c:v>
                </c:pt>
                <c:pt idx="3">
                  <c:v>538</c:v>
                </c:pt>
                <c:pt idx="6">
                  <c:v>467</c:v>
                </c:pt>
                <c:pt idx="9">
                  <c:v>397</c:v>
                </c:pt>
                <c:pt idx="12">
                  <c:v>335</c:v>
                </c:pt>
              </c:numCache>
            </c:numRef>
          </c:val>
          <c:extLst>
            <c:ext xmlns:c16="http://schemas.microsoft.com/office/drawing/2014/chart" uri="{C3380CC4-5D6E-409C-BE32-E72D297353CC}">
              <c16:uniqueId val="{00000009-26C1-4F47-A738-9202C53F48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46569</c:v>
                </c:pt>
                <c:pt idx="3">
                  <c:v>44975</c:v>
                </c:pt>
                <c:pt idx="6">
                  <c:v>43525</c:v>
                </c:pt>
                <c:pt idx="9">
                  <c:v>41168</c:v>
                </c:pt>
                <c:pt idx="12">
                  <c:v>39564</c:v>
                </c:pt>
              </c:numCache>
            </c:numRef>
          </c:val>
          <c:extLst>
            <c:ext xmlns:c16="http://schemas.microsoft.com/office/drawing/2014/chart" uri="{C3380CC4-5D6E-409C-BE32-E72D297353CC}">
              <c16:uniqueId val="{0000000A-26C1-4F47-A738-9202C53F48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18376</c:v>
                </c:pt>
                <c:pt idx="2">
                  <c:v>#N/A</c:v>
                </c:pt>
                <c:pt idx="3">
                  <c:v>#N/A</c:v>
                </c:pt>
                <c:pt idx="4">
                  <c:v>16394</c:v>
                </c:pt>
                <c:pt idx="5">
                  <c:v>#N/A</c:v>
                </c:pt>
                <c:pt idx="6">
                  <c:v>#N/A</c:v>
                </c:pt>
                <c:pt idx="7">
                  <c:v>15225</c:v>
                </c:pt>
                <c:pt idx="8">
                  <c:v>#N/A</c:v>
                </c:pt>
                <c:pt idx="9">
                  <c:v>#N/A</c:v>
                </c:pt>
                <c:pt idx="10">
                  <c:v>15206</c:v>
                </c:pt>
                <c:pt idx="11">
                  <c:v>#N/A</c:v>
                </c:pt>
                <c:pt idx="12">
                  <c:v>#N/A</c:v>
                </c:pt>
                <c:pt idx="13">
                  <c:v>12251</c:v>
                </c:pt>
                <c:pt idx="14">
                  <c:v>#N/A</c:v>
                </c:pt>
              </c:numCache>
            </c:numRef>
          </c:val>
          <c:smooth val="0"/>
          <c:extLst>
            <c:ext xmlns:c16="http://schemas.microsoft.com/office/drawing/2014/chart" uri="{C3380CC4-5D6E-409C-BE32-E72D297353CC}">
              <c16:uniqueId val="{0000000B-26C1-4F47-A738-9202C53F48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3571</c:v>
                </c:pt>
                <c:pt idx="1">
                  <c:v>3247</c:v>
                </c:pt>
                <c:pt idx="2">
                  <c:v>3867</c:v>
                </c:pt>
              </c:numCache>
            </c:numRef>
          </c:val>
          <c:extLst>
            <c:ext xmlns:c16="http://schemas.microsoft.com/office/drawing/2014/chart" uri="{C3380CC4-5D6E-409C-BE32-E72D297353CC}">
              <c16:uniqueId val="{00000000-CFC9-4F79-957F-1CB53D7BC2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918</c:v>
                </c:pt>
                <c:pt idx="1">
                  <c:v>1209</c:v>
                </c:pt>
                <c:pt idx="2">
                  <c:v>1265</c:v>
                </c:pt>
              </c:numCache>
            </c:numRef>
          </c:val>
          <c:extLst>
            <c:ext xmlns:c16="http://schemas.microsoft.com/office/drawing/2014/chart" uri="{C3380CC4-5D6E-409C-BE32-E72D297353CC}">
              <c16:uniqueId val="{00000001-CFC9-4F79-957F-1CB53D7BC2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4201</c:v>
                </c:pt>
                <c:pt idx="1">
                  <c:v>4290</c:v>
                </c:pt>
                <c:pt idx="2">
                  <c:v>4300</c:v>
                </c:pt>
              </c:numCache>
            </c:numRef>
          </c:val>
          <c:extLst>
            <c:ext xmlns:c16="http://schemas.microsoft.com/office/drawing/2014/chart" uri="{C3380CC4-5D6E-409C-BE32-E72D297353CC}">
              <c16:uniqueId val="{00000002-CFC9-4F79-957F-1CB53D7BC2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a:t>
          </a:r>
        </a:p>
        <a:p>
          <a:r>
            <a:rPr kumimoji="1" lang="ja-JP" altLang="en-US" sz="1400">
              <a:latin typeface="ＭＳ ゴシック" pitchFamily="49" charset="-128"/>
              <a:ea typeface="ＭＳ ゴシック" pitchFamily="49" charset="-128"/>
            </a:rPr>
            <a:t>合併特例債等の償還の進展により、市債残高が減少していることから、前年度と比較して減少した。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p>
        <a:p>
          <a:r>
            <a:rPr kumimoji="1" lang="ja-JP" altLang="en-US" sz="1400">
              <a:latin typeface="ＭＳ ゴシック" pitchFamily="49" charset="-128"/>
              <a:ea typeface="ＭＳ ゴシック" pitchFamily="49" charset="-128"/>
            </a:rPr>
            <a:t>過年度発行分の緊急防災・減災事業債等の算入終了により前年度と比較して減少した。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実質公債費比率（分子）</a:t>
          </a:r>
          <a:r>
            <a:rPr kumimoji="1" lang="en-US" altLang="ja-JP" sz="1400">
              <a:latin typeface="ＭＳ ゴシック" pitchFamily="49" charset="-128"/>
              <a:ea typeface="ＭＳ ゴシック" pitchFamily="49" charset="-128"/>
            </a:rPr>
            <a:t>(A)-(B)】</a:t>
          </a:r>
        </a:p>
        <a:p>
          <a:r>
            <a:rPr kumimoji="1" lang="ja-JP" altLang="en-US" sz="1400">
              <a:latin typeface="ＭＳ ゴシック" pitchFamily="49" charset="-128"/>
              <a:ea typeface="ＭＳ ゴシック" pitchFamily="49" charset="-128"/>
            </a:rPr>
            <a:t>合併特例債等の償還の進展により令和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年度をピークに公債費が逓減する見通しであるため、同様に推移する見込みである。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p>
        <a:p>
          <a:r>
            <a:rPr kumimoji="1" lang="ja-JP" altLang="en-US" sz="1400">
              <a:latin typeface="ＭＳ ゴシック" pitchFamily="49" charset="-128"/>
              <a:ea typeface="ＭＳ ゴシック" pitchFamily="49" charset="-128"/>
            </a:rPr>
            <a:t>　合併特例債の償還の進展により、一般会計等に係る地方債の現在高が減少したため、前年度と比較して減少した。</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p>
        <a:p>
          <a:r>
            <a:rPr kumimoji="1" lang="ja-JP" altLang="en-US" sz="1400">
              <a:latin typeface="ＭＳ ゴシック" pitchFamily="49" charset="-128"/>
              <a:ea typeface="ＭＳ ゴシック" pitchFamily="49" charset="-128"/>
            </a:rPr>
            <a:t>　償還の進展により基準財政需要額算入見込額が減少した一方、ふるさと応援寄附金の増加により充当可能基金が増加したため、前年度と比較して全体として増加した。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将来負担比率の分子</a:t>
          </a:r>
          <a:r>
            <a:rPr kumimoji="1" lang="en-US" altLang="ja-JP" sz="1400">
              <a:latin typeface="ＭＳ ゴシック" pitchFamily="49" charset="-128"/>
              <a:ea typeface="ＭＳ ゴシック" pitchFamily="49" charset="-128"/>
            </a:rPr>
            <a:t>(A)-(B)】</a:t>
          </a:r>
        </a:p>
        <a:p>
          <a:r>
            <a:rPr kumimoji="1" lang="ja-JP" altLang="en-US" sz="1400">
              <a:latin typeface="ＭＳ ゴシック" pitchFamily="49" charset="-128"/>
              <a:ea typeface="ＭＳ ゴシック" pitchFamily="49" charset="-128"/>
            </a:rPr>
            <a:t>　合併特例債の償還の進展により、前年度と比較して減少した。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正職員の人事委員会勧告の給与改定や会計年度任用職員の勤勉手当の支給による人件費の増などにより繰入は増加したものの、ふるさと燕応援寄附金の増加に伴う積立により、前年度と比較して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国の補正予算に伴う普通交付税追加交付のうち、後年度の臨時財政対策債償還金分を積み立てたことなどにより前年度と比較して増加となるとともに、その他特定目的基金では、ふるさと燕応援基金が寄附金の増加により、基金全体としては前年度と比較して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財政調整基金残高は、災害等への備えとして現状の規模の残高は維持したい。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・ふるさと燕応援基金：自治体クラウドファンディング型ふるさと納税により募った寄附金を寄附目的に沿った事業費に充当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・文化財保護振興基金：文化財の保存、修理、活用、収集等を目的として事業費に充当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・ガス事業譲渡清算金活用基金：義務教育、幼児教育及び保育のための施設の整備事業費等に要する経費に充当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・仲治奨学基金：奨学資金に充当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・子ども夢基金：子どもたちが健やかに育つことを願い、次世代育成を推進することを目的とした事業費に充当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・ふるさと燕応援基金：ふるさと応援寄附金の減。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・文化財保護振興基金：新規設置による増。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・ガス事業譲渡清算金活用基金：増減なし。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・仲治奨学基金：奨学金の返済金が貸付額を上回ったことによる増。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・子ども夢基金：積立額が充当額を下回ったことによる減。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引き続き寄附目的に沿った事業費に充当していく。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正職員の人事委員会勧告の給与改定や会計年度任用職員の勤勉手当の支給による人件費の増などにより繰入は増加したものの、ふるさと燕応援寄附金の増加に伴う積立により、前年度と比較して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災害等に備えるため、現状の規模の残高は維持したい。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国の補正予算に伴う普通交付税追加交付のうち、後年度の臨時財政対策債償還金分や決算剰余金を積み立てたことにより増加した。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金利変動リスク等に備えるため、積み増したい。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75,935
75,161
110.94
48,524,496
46,101,784
2,254,804
21,188,177
39,564,033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全国平均及び県内平均を上回っている。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経年比較では、概ね横ばいでの推移となっている。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全国平均、県内平均、類似団体を上回っている。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経常収支比率は、比率の分母項目である市税などの経常一般財源等が増となった一方で、分子項目である扶助費等の経費の増により、低下要因が増加要因を上回ったため、前年度比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94.0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引き続き、行政改革推進プランに基づき、経常経費の縮減等に努める。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63500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759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639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5715</xdr:rowOff>
    </xdr:from>
    <xdr:to>
      <xdr:col>15</xdr:col>
      <xdr:colOff>82550</xdr:colOff>
      <xdr:row>63</xdr:row>
      <xdr:rowOff>162560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0706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5715</xdr:rowOff>
    </xdr:from>
    <xdr:to>
      <xdr:col>11</xdr:col>
      <xdr:colOff>31750</xdr:colOff>
      <xdr:row>64</xdr:row>
      <xdr:rowOff>3175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0706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126365</xdr:rowOff>
    </xdr:from>
    <xdr:to>
      <xdr:col>11</xdr:col>
      <xdr:colOff>82550</xdr:colOff>
      <xdr:row>63</xdr:row>
      <xdr:rowOff>56515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41292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38752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[188,280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人件費は、正職員の人事委員会勧告の給与改定等や、会計年度任用職員の勤勉手当の支給等により増となったほか、ふるさと納税関連経費による増などにより、前年度より上昇している。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引き続き、定員管理計画に基づく職員数の適正化に努めるとともに、行政改革推進プランに基づく行財政改革に取り組み、歳出削減に努める。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23174</xdr:rowOff>
    </xdr:from>
    <xdr:to>
      <xdr:col>23</xdr:col>
      <xdr:colOff>133350</xdr:colOff>
      <xdr:row>84</xdr:row>
      <xdr:rowOff>108933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24974"/>
          <a:ext cx="838200" cy="8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13080</xdr:rowOff>
    </xdr:from>
    <xdr:to>
      <xdr:col>19</xdr:col>
      <xdr:colOff>133350</xdr:colOff>
      <xdr:row>84</xdr:row>
      <xdr:rowOff>23174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14880"/>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55507</xdr:rowOff>
    </xdr:from>
    <xdr:to>
      <xdr:col>15</xdr:col>
      <xdr:colOff>82550</xdr:colOff>
      <xdr:row>84</xdr:row>
      <xdr:rowOff>13080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85857"/>
          <a:ext cx="889000" cy="1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43442</xdr:rowOff>
    </xdr:from>
    <xdr:to>
      <xdr:col>11</xdr:col>
      <xdr:colOff>31750</xdr:colOff>
      <xdr:row>83</xdr:row>
      <xdr:rowOff>55507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7379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58133</xdr:rowOff>
    </xdr:from>
    <xdr:to>
      <xdr:col>23</xdr:col>
      <xdr:colOff>184150</xdr:colOff>
      <xdr:row>84</xdr:row>
      <xdr:rowOff>159733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5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30210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3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143824</xdr:rowOff>
    </xdr:from>
    <xdr:to>
      <xdr:col>19</xdr:col>
      <xdr:colOff>184150</xdr:colOff>
      <xdr:row>84</xdr:row>
      <xdr:rowOff>73974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58751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60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133730</xdr:rowOff>
    </xdr:from>
    <xdr:to>
      <xdr:col>15</xdr:col>
      <xdr:colOff>133350</xdr:colOff>
      <xdr:row>84</xdr:row>
      <xdr:rowOff>63880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48657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4707</xdr:rowOff>
    </xdr:from>
    <xdr:to>
      <xdr:col>11</xdr:col>
      <xdr:colOff>82550</xdr:colOff>
      <xdr:row>83</xdr:row>
      <xdr:rowOff>106307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91084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164092</xdr:rowOff>
    </xdr:from>
    <xdr:to>
      <xdr:col>7</xdr:col>
      <xdr:colOff>31750</xdr:colOff>
      <xdr:row>83</xdr:row>
      <xdr:rowOff>94242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79019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全国市平均、全国町村平均及び類似団体平均を下回っている。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引き続き、給与・各種手当の適正化に努める。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64407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94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64407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568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116114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156871"/>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116114</xdr:rowOff>
    </xdr:from>
    <xdr:to>
      <xdr:col>68</xdr:col>
      <xdr:colOff>152400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全国平均及び県内平均を下回っている。</a:t>
          </a:r>
        </a:p>
        <a:p>
          <a:r>
            <a:rPr kumimoji="1" lang="ja-JP" altLang="en-US" sz="1300">
              <a:latin typeface="ＭＳ Ｐゴシック" panose="020B0600070205080204" pitchFamily="50" charset="-128"/>
              <a:ea typeface="ＭＳ Ｐゴシック" panose="020B0600070205080204" pitchFamily="50" charset="-128"/>
            </a:rPr>
            <a:t>引き続き、定員管理計画に基づき、人口規模に見合った職員数としていくため、事務の効率化や民間活力の活用を図り、適正な定員管理に努める。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88356</xdr:rowOff>
    </xdr:from>
    <xdr:to>
      <xdr:col>81</xdr:col>
      <xdr:colOff>44450</xdr:colOff>
      <xdr:row>61</xdr:row>
      <xdr:rowOff>122827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4680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41819</xdr:rowOff>
    </xdr:from>
    <xdr:to>
      <xdr:col>77</xdr:col>
      <xdr:colOff>44450</xdr:colOff>
      <xdr:row>61</xdr:row>
      <xdr:rowOff>88356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00269"/>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19413</xdr:rowOff>
    </xdr:from>
    <xdr:to>
      <xdr:col>72</xdr:col>
      <xdr:colOff>203200</xdr:colOff>
      <xdr:row>61</xdr:row>
      <xdr:rowOff>41819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7863"/>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9072</xdr:rowOff>
    </xdr:from>
    <xdr:to>
      <xdr:col>68</xdr:col>
      <xdr:colOff>152400</xdr:colOff>
      <xdr:row>61</xdr:row>
      <xdr:rowOff>19413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6752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72027</xdr:rowOff>
    </xdr:from>
    <xdr:to>
      <xdr:col>81</xdr:col>
      <xdr:colOff>95250</xdr:colOff>
      <xdr:row>62</xdr:row>
      <xdr:rowOff>2177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44104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37556</xdr:rowOff>
    </xdr:from>
    <xdr:to>
      <xdr:col>77</xdr:col>
      <xdr:colOff>95250</xdr:colOff>
      <xdr:row>61</xdr:row>
      <xdr:rowOff>139156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149333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6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162469</xdr:rowOff>
    </xdr:from>
    <xdr:to>
      <xdr:col>73</xdr:col>
      <xdr:colOff>44450</xdr:colOff>
      <xdr:row>61</xdr:row>
      <xdr:rowOff>92619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102796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140063</xdr:rowOff>
    </xdr:from>
    <xdr:to>
      <xdr:col>68</xdr:col>
      <xdr:colOff>203200</xdr:colOff>
      <xdr:row>61</xdr:row>
      <xdr:rowOff>70213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80390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全国平均、県内平均及び類似団体平均を上回る状況である。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合併特例債の償還の進展により、単年度の実質公債費比率は令和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年度をピークに逓減する見通しであり、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引き続き、新規借入を伴う建設事業を抑制する等公債費の縮減に努める。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60537</xdr:rowOff>
    </xdr:from>
    <xdr:to>
      <xdr:col>81</xdr:col>
      <xdr:colOff>44450</xdr:colOff>
      <xdr:row>44</xdr:row>
      <xdr:rowOff>108796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604337"/>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100754</xdr:rowOff>
    </xdr:from>
    <xdr:to>
      <xdr:col>77</xdr:col>
      <xdr:colOff>44450</xdr:colOff>
      <xdr:row>44</xdr:row>
      <xdr:rowOff>108796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6445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76623</xdr:rowOff>
    </xdr:from>
    <xdr:to>
      <xdr:col>72</xdr:col>
      <xdr:colOff>203200</xdr:colOff>
      <xdr:row>44</xdr:row>
      <xdr:rowOff>100754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6204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60537</xdr:rowOff>
    </xdr:from>
    <xdr:to>
      <xdr:col>68</xdr:col>
      <xdr:colOff>152400</xdr:colOff>
      <xdr:row>44</xdr:row>
      <xdr:rowOff>76623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6043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9737</xdr:rowOff>
    </xdr:from>
    <xdr:to>
      <xdr:col>81</xdr:col>
      <xdr:colOff>95250</xdr:colOff>
      <xdr:row>44</xdr:row>
      <xdr:rowOff>111337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153264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52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57996</xdr:rowOff>
    </xdr:from>
    <xdr:to>
      <xdr:col>77</xdr:col>
      <xdr:colOff>95250</xdr:colOff>
      <xdr:row>44</xdr:row>
      <xdr:rowOff>159596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144373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8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49954</xdr:rowOff>
    </xdr:from>
    <xdr:to>
      <xdr:col>73</xdr:col>
      <xdr:colOff>44450</xdr:colOff>
      <xdr:row>44</xdr:row>
      <xdr:rowOff>151554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136331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25823</xdr:rowOff>
    </xdr:from>
    <xdr:to>
      <xdr:col>68</xdr:col>
      <xdr:colOff>203200</xdr:colOff>
      <xdr:row>44</xdr:row>
      <xdr:rowOff>127423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112200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9737</xdr:rowOff>
    </xdr:from>
    <xdr:to>
      <xdr:col>64</xdr:col>
      <xdr:colOff>152400</xdr:colOff>
      <xdr:row>44</xdr:row>
      <xdr:rowOff>111337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96114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年度は地方債残高の減少等により将来負担額が減少したため、</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引き続き、交付税措置のある有利な起債を活用するなど、将来負担の適正化に努める。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34078</xdr:rowOff>
    </xdr:from>
    <xdr:to>
      <xdr:col>81</xdr:col>
      <xdr:colOff>44450</xdr:colOff>
      <xdr:row>20</xdr:row>
      <xdr:rowOff>101247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291628"/>
          <a:ext cx="838200" cy="23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101247</xdr:rowOff>
    </xdr:from>
    <xdr:to>
      <xdr:col>77</xdr:col>
      <xdr:colOff>44450</xdr:colOff>
      <xdr:row>20</xdr:row>
      <xdr:rowOff>133421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53024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133421</xdr:rowOff>
    </xdr:from>
    <xdr:to>
      <xdr:col>72</xdr:col>
      <xdr:colOff>203200</xdr:colOff>
      <xdr:row>21</xdr:row>
      <xdr:rowOff>34361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56242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34361</xdr:rowOff>
    </xdr:from>
    <xdr:to>
      <xdr:col>68</xdr:col>
      <xdr:colOff>152400</xdr:colOff>
      <xdr:row>22</xdr:row>
      <xdr:rowOff>62653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34811"/>
          <a:ext cx="889000" cy="19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154728</xdr:rowOff>
    </xdr:from>
    <xdr:to>
      <xdr:col>81</xdr:col>
      <xdr:colOff>95250</xdr:colOff>
      <xdr:row>19</xdr:row>
      <xdr:rowOff>84879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40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126805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50447</xdr:rowOff>
    </xdr:from>
    <xdr:to>
      <xdr:col>77</xdr:col>
      <xdr:colOff>95250</xdr:colOff>
      <xdr:row>20</xdr:row>
      <xdr:rowOff>152047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47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136824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565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82621</xdr:rowOff>
    </xdr:from>
    <xdr:to>
      <xdr:col>73</xdr:col>
      <xdr:colOff>44450</xdr:colOff>
      <xdr:row>21</xdr:row>
      <xdr:rowOff>12771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51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168998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9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155011</xdr:rowOff>
    </xdr:from>
    <xdr:to>
      <xdr:col>68</xdr:col>
      <xdr:colOff>203200</xdr:colOff>
      <xdr:row>21</xdr:row>
      <xdr:rowOff>85161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69938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7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11853</xdr:rowOff>
    </xdr:from>
    <xdr:to>
      <xdr:col>64</xdr:col>
      <xdr:colOff>152400</xdr:colOff>
      <xdr:row>22</xdr:row>
      <xdr:rowOff>113453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7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98230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87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75,935
75,161
110.94
48,524,496
46,101,784
2,254,804
21,188,177
39,564,033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全国平均、県内平均及び類似団体平均を下回っている。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人勧に準拠した給与改定や職員数の増などにより、前年度から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ポイント増加した。引き続き、定員管理計画に基づき職員数及び人件費の適正化に努める。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163576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84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49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129303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全国平均、県内平均及び類似団体平均を下回っている。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引き続き行政改革推進プランに基づき行政コストの削減を図るとともに、施設の統廃合や民間活力の活用を推進し、施設管理費等の抑制に努める。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749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13</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37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153670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2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100330</xdr:rowOff>
    </xdr:from>
    <xdr:to>
      <xdr:col>69</xdr:col>
      <xdr:colOff>92075</xdr:colOff>
      <xdr:row>13</xdr:row>
      <xdr:rowOff>123190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2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39387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102870</xdr:rowOff>
    </xdr:from>
    <xdr:to>
      <xdr:col>74</xdr:col>
      <xdr:colOff>31750</xdr:colOff>
      <xdr:row>14</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43197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49530</xdr:rowOff>
    </xdr:from>
    <xdr:to>
      <xdr:col>69</xdr:col>
      <xdr:colOff>142875</xdr:colOff>
      <xdr:row>13</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161307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72390</xdr:rowOff>
    </xdr:from>
    <xdr:to>
      <xdr:col>65</xdr:col>
      <xdr:colOff>53975</xdr:colOff>
      <xdr:row>14</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引き続き、単独事業により措置しているものについては財政状況や他市の状況を考慮し扶助費の適正化に努める。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54</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240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4535</xdr:rowOff>
    </xdr:from>
    <xdr:to>
      <xdr:col>19</xdr:col>
      <xdr:colOff>187325</xdr:colOff>
      <xdr:row>53</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091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127000</xdr:rowOff>
    </xdr:from>
    <xdr:to>
      <xdr:col>15</xdr:col>
      <xdr:colOff>98425</xdr:colOff>
      <xdr:row>53</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0424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52</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04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125185</xdr:rowOff>
    </xdr:from>
    <xdr:to>
      <xdr:col>15</xdr:col>
      <xdr:colOff>149225</xdr:colOff>
      <xdr:row>53</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76200</xdr:rowOff>
    </xdr:from>
    <xdr:to>
      <xdr:col>11</xdr:col>
      <xdr:colOff>60325</xdr:colOff>
      <xdr:row>53</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全国平均、県内及び類似団体平均を下回っている。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今後は、社会保障経費の増に連動した介護保険事業特別会計の繰出金が年々増加していくことが想定される。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83457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731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39915</xdr:rowOff>
    </xdr:from>
    <xdr:to>
      <xdr:col>78</xdr:col>
      <xdr:colOff>69850</xdr:colOff>
      <xdr:row>58</xdr:row>
      <xdr:rowOff>83457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84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39915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18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18143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18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166205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32657</xdr:rowOff>
    </xdr:from>
    <xdr:to>
      <xdr:col>78</xdr:col>
      <xdr:colOff>120650</xdr:colOff>
      <xdr:row>58</xdr:row>
      <xdr:rowOff>134257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160565</xdr:rowOff>
    </xdr:from>
    <xdr:to>
      <xdr:col>74</xdr:col>
      <xdr:colOff>31750</xdr:colOff>
      <xdr:row>58</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79120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全国平均、県内平均及び類似団体平均を上回っている。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補助費等の割合が高い要因は消防、火葬場及びごみ処理事業の共同事務を実施する燕・弥彦総合事務組合への負担金を含んでいること等が挙げられる。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67564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1865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67564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82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38</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826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38</xdr:row>
      <xdr:rowOff>99568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全国平均、県内平均及び類似団体平均を上回っている。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合併特例債の償還の進展により、令和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年度をピークに公債費は逓減する見通しであるが、新規借入を伴う建設事業を抑制する等公債費の縮減に努める。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78</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45237"/>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79</xdr:row>
      <xdr:rowOff>28702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229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79</xdr:row>
      <xdr:rowOff>28702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532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159004</xdr:rowOff>
    </xdr:from>
    <xdr:to>
      <xdr:col>11</xdr:col>
      <xdr:colOff>9525</xdr:colOff>
      <xdr:row>79</xdr:row>
      <xdr:rowOff>5842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32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149352</xdr:rowOff>
    </xdr:from>
    <xdr:to>
      <xdr:col>15</xdr:col>
      <xdr:colOff>149225</xdr:colOff>
      <xdr:row>79</xdr:row>
      <xdr:rowOff>79502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64279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108204</xdr:rowOff>
    </xdr:from>
    <xdr:to>
      <xdr:col>11</xdr:col>
      <xdr:colOff>60325</xdr:colOff>
      <xdr:row>79</xdr:row>
      <xdr:rowOff>38354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23131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126492</xdr:rowOff>
    </xdr:from>
    <xdr:to>
      <xdr:col>6</xdr:col>
      <xdr:colOff>171450</xdr:colOff>
      <xdr:row>79</xdr:row>
      <xdr:rowOff>56642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41419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今後も定員管理計画や行政改革推進プラン等に基づき、経常経費の抑制に努める。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xdr:rowOff>
    </xdr:from>
    <xdr:to>
      <xdr:col>82</xdr:col>
      <xdr:colOff>107950</xdr:colOff>
      <xdr:row>75</xdr:row>
      <xdr:rowOff>46990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0000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600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127000</xdr:rowOff>
    </xdr:from>
    <xdr:to>
      <xdr:col>73</xdr:col>
      <xdr:colOff>180975</xdr:colOff>
      <xdr:row>73</xdr:row>
      <xdr:rowOff>85090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4714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127000</xdr:rowOff>
    </xdr:from>
    <xdr:to>
      <xdr:col>69</xdr:col>
      <xdr:colOff>92075</xdr:colOff>
      <xdr:row>73</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4714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167640</xdr:rowOff>
    </xdr:from>
    <xdr:to>
      <xdr:col>82</xdr:col>
      <xdr:colOff>158750</xdr:colOff>
      <xdr:row>75</xdr:row>
      <xdr:rowOff>97790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12717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133350</xdr:rowOff>
    </xdr:from>
    <xdr:to>
      <xdr:col>78</xdr:col>
      <xdr:colOff>120650</xdr:colOff>
      <xdr:row>74</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73677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34290</xdr:rowOff>
    </xdr:from>
    <xdr:to>
      <xdr:col>74</xdr:col>
      <xdr:colOff>31750</xdr:colOff>
      <xdr:row>73</xdr:row>
      <xdr:rowOff>135890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146067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76200</xdr:rowOff>
    </xdr:from>
    <xdr:to>
      <xdr:col>69</xdr:col>
      <xdr:colOff>142875</xdr:colOff>
      <xdr:row>73</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87630</xdr:rowOff>
    </xdr:from>
    <xdr:to>
      <xdr:col>65</xdr:col>
      <xdr:colOff>53975</xdr:colOff>
      <xdr:row>74</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27957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89700</xdr:rowOff>
    </xdr:from>
    <xdr:to>
      <xdr:col>29</xdr:col>
      <xdr:colOff>127000</xdr:colOff>
      <xdr:row>17</xdr:row>
      <xdr:rowOff>24454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0525"/>
          <a:ext cx="647700" cy="106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24454</xdr:rowOff>
    </xdr:from>
    <xdr:to>
      <xdr:col>26</xdr:col>
      <xdr:colOff>50800</xdr:colOff>
      <xdr:row>17</xdr:row>
      <xdr:rowOff>138335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6729"/>
          <a:ext cx="698500" cy="113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135573</xdr:rowOff>
    </xdr:from>
    <xdr:to>
      <xdr:col>22</xdr:col>
      <xdr:colOff>114300</xdr:colOff>
      <xdr:row>17</xdr:row>
      <xdr:rowOff>138335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97848"/>
          <a:ext cx="698500" cy="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116542</xdr:rowOff>
    </xdr:from>
    <xdr:to>
      <xdr:col>18</xdr:col>
      <xdr:colOff>177800</xdr:colOff>
      <xdr:row>17</xdr:row>
      <xdr:rowOff>135573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78817"/>
          <a:ext cx="698500" cy="19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38900</xdr:rowOff>
    </xdr:from>
    <xdr:to>
      <xdr:col>29</xdr:col>
      <xdr:colOff>177800</xdr:colOff>
      <xdr:row>16</xdr:row>
      <xdr:rowOff>140500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55427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145104</xdr:rowOff>
    </xdr:from>
    <xdr:to>
      <xdr:col>26</xdr:col>
      <xdr:colOff>101600</xdr:colOff>
      <xdr:row>17</xdr:row>
      <xdr:rowOff>75254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85431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87535</xdr:rowOff>
    </xdr:from>
    <xdr:to>
      <xdr:col>22</xdr:col>
      <xdr:colOff>165100</xdr:colOff>
      <xdr:row>18</xdr:row>
      <xdr:rowOff>17685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49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27862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1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84773</xdr:rowOff>
    </xdr:from>
    <xdr:to>
      <xdr:col>19</xdr:col>
      <xdr:colOff>38100</xdr:colOff>
      <xdr:row>18</xdr:row>
      <xdr:rowOff>14923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7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25100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65742</xdr:rowOff>
    </xdr:from>
    <xdr:to>
      <xdr:col>15</xdr:col>
      <xdr:colOff>101600</xdr:colOff>
      <xdr:row>17</xdr:row>
      <xdr:rowOff>167342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8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9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62404</xdr:rowOff>
    </xdr:from>
    <xdr:to>
      <xdr:col>29</xdr:col>
      <xdr:colOff>127000</xdr:colOff>
      <xdr:row>34</xdr:row>
      <xdr:rowOff>145321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29854"/>
          <a:ext cx="647700" cy="8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332577</xdr:rowOff>
    </xdr:from>
    <xdr:to>
      <xdr:col>26</xdr:col>
      <xdr:colOff>50800</xdr:colOff>
      <xdr:row>34</xdr:row>
      <xdr:rowOff>62404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257127"/>
          <a:ext cx="698500" cy="72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332577</xdr:rowOff>
    </xdr:from>
    <xdr:to>
      <xdr:col>22</xdr:col>
      <xdr:colOff>114300</xdr:colOff>
      <xdr:row>34</xdr:row>
      <xdr:rowOff>67858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257127"/>
          <a:ext cx="698500" cy="78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67858</xdr:rowOff>
    </xdr:from>
    <xdr:to>
      <xdr:col>18</xdr:col>
      <xdr:colOff>177800</xdr:colOff>
      <xdr:row>34</xdr:row>
      <xdr:rowOff>145451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335308"/>
          <a:ext cx="698500" cy="77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94521</xdr:rowOff>
    </xdr:from>
    <xdr:to>
      <xdr:col>29</xdr:col>
      <xdr:colOff>177800</xdr:colOff>
      <xdr:row>34</xdr:row>
      <xdr:rowOff>196121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61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282498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0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11604</xdr:rowOff>
    </xdr:from>
    <xdr:to>
      <xdr:col>26</xdr:col>
      <xdr:colOff>101600</xdr:colOff>
      <xdr:row>34</xdr:row>
      <xdr:rowOff>113204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7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123381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47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281777</xdr:rowOff>
    </xdr:from>
    <xdr:to>
      <xdr:col>22</xdr:col>
      <xdr:colOff>165100</xdr:colOff>
      <xdr:row>34</xdr:row>
      <xdr:rowOff>40477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06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50654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97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17058</xdr:rowOff>
    </xdr:from>
    <xdr:to>
      <xdr:col>19</xdr:col>
      <xdr:colOff>38100</xdr:colOff>
      <xdr:row>34</xdr:row>
      <xdr:rowOff>118658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284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128835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94651</xdr:rowOff>
    </xdr:from>
    <xdr:to>
      <xdr:col>15</xdr:col>
      <xdr:colOff>101600</xdr:colOff>
      <xdr:row>34</xdr:row>
      <xdr:rowOff>196251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62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206428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3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75,935
75,161
110.94
48,524,496
46,101,784
2,254,804
21,188,177
39,564,033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86812</xdr:rowOff>
    </xdr:from>
    <xdr:to>
      <xdr:col>24</xdr:col>
      <xdr:colOff>63500</xdr:colOff>
      <xdr:row>36</xdr:row>
      <xdr:rowOff>69602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7562"/>
          <a:ext cx="838200" cy="15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69602</xdr:rowOff>
    </xdr:from>
    <xdr:to>
      <xdr:col>19</xdr:col>
      <xdr:colOff>177800</xdr:colOff>
      <xdr:row>36</xdr:row>
      <xdr:rowOff>125902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1802"/>
          <a:ext cx="889000" cy="5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125902</xdr:rowOff>
    </xdr:from>
    <xdr:to>
      <xdr:col>15</xdr:col>
      <xdr:colOff>50800</xdr:colOff>
      <xdr:row>36</xdr:row>
      <xdr:rowOff>153400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8102"/>
          <a:ext cx="889000" cy="2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153400</xdr:rowOff>
    </xdr:from>
    <xdr:to>
      <xdr:col>10</xdr:col>
      <xdr:colOff>114300</xdr:colOff>
      <xdr:row>36</xdr:row>
      <xdr:rowOff>154592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5600"/>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36012</xdr:rowOff>
    </xdr:from>
    <xdr:to>
      <xdr:col>24</xdr:col>
      <xdr:colOff>114300</xdr:colOff>
      <xdr:row>35</xdr:row>
      <xdr:rowOff>137612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58889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18802</xdr:rowOff>
    </xdr:from>
    <xdr:to>
      <xdr:col>20</xdr:col>
      <xdr:colOff>38100</xdr:colOff>
      <xdr:row>36</xdr:row>
      <xdr:rowOff>120402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111529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75102</xdr:rowOff>
    </xdr:from>
    <xdr:to>
      <xdr:col>15</xdr:col>
      <xdr:colOff>101600</xdr:colOff>
      <xdr:row>37</xdr:row>
      <xdr:rowOff>5252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167829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102600</xdr:rowOff>
    </xdr:from>
    <xdr:to>
      <xdr:col>10</xdr:col>
      <xdr:colOff>165100</xdr:colOff>
      <xdr:row>37</xdr:row>
      <xdr:rowOff>32750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23877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6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103792</xdr:rowOff>
    </xdr:from>
    <xdr:to>
      <xdr:col>6</xdr:col>
      <xdr:colOff>38100</xdr:colOff>
      <xdr:row>37</xdr:row>
      <xdr:rowOff>33942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25069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6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9670</xdr:rowOff>
    </xdr:from>
    <xdr:to>
      <xdr:col>24</xdr:col>
      <xdr:colOff>63500</xdr:colOff>
      <xdr:row>55</xdr:row>
      <xdr:rowOff>49740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39420"/>
          <a:ext cx="8382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24823</xdr:rowOff>
    </xdr:from>
    <xdr:to>
      <xdr:col>19</xdr:col>
      <xdr:colOff>177800</xdr:colOff>
      <xdr:row>55</xdr:row>
      <xdr:rowOff>49740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454573"/>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24823</xdr:rowOff>
    </xdr:from>
    <xdr:to>
      <xdr:col>15</xdr:col>
      <xdr:colOff>50800</xdr:colOff>
      <xdr:row>56</xdr:row>
      <xdr:rowOff>6056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54573"/>
          <a:ext cx="889000" cy="15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6056</xdr:rowOff>
    </xdr:from>
    <xdr:to>
      <xdr:col>10</xdr:col>
      <xdr:colOff>114300</xdr:colOff>
      <xdr:row>56</xdr:row>
      <xdr:rowOff>60452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07256"/>
          <a:ext cx="889000" cy="5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130320</xdr:rowOff>
    </xdr:from>
    <xdr:to>
      <xdr:col>24</xdr:col>
      <xdr:colOff>114300</xdr:colOff>
      <xdr:row>55</xdr:row>
      <xdr:rowOff>60470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153197</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4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170390</xdr:rowOff>
    </xdr:from>
    <xdr:to>
      <xdr:col>20</xdr:col>
      <xdr:colOff>38100</xdr:colOff>
      <xdr:row>55</xdr:row>
      <xdr:rowOff>100540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117067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145473</xdr:rowOff>
    </xdr:from>
    <xdr:to>
      <xdr:col>15</xdr:col>
      <xdr:colOff>101600</xdr:colOff>
      <xdr:row>55</xdr:row>
      <xdr:rowOff>75623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92150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1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126706</xdr:rowOff>
    </xdr:from>
    <xdr:to>
      <xdr:col>10</xdr:col>
      <xdr:colOff>165100</xdr:colOff>
      <xdr:row>56</xdr:row>
      <xdr:rowOff>56856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73383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9652</xdr:rowOff>
    </xdr:from>
    <xdr:to>
      <xdr:col>6</xdr:col>
      <xdr:colOff>38100</xdr:colOff>
      <xdr:row>56</xdr:row>
      <xdr:rowOff>111252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1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127779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8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13703</xdr:rowOff>
    </xdr:from>
    <xdr:to>
      <xdr:col>24</xdr:col>
      <xdr:colOff>63500</xdr:colOff>
      <xdr:row>77</xdr:row>
      <xdr:rowOff>108038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15353"/>
          <a:ext cx="838200" cy="9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13703</xdr:rowOff>
    </xdr:from>
    <xdr:to>
      <xdr:col>19</xdr:col>
      <xdr:colOff>177800</xdr:colOff>
      <xdr:row>77</xdr:row>
      <xdr:rowOff>25933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15353"/>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25933</xdr:rowOff>
    </xdr:from>
    <xdr:to>
      <xdr:col>15</xdr:col>
      <xdr:colOff>50800</xdr:colOff>
      <xdr:row>77</xdr:row>
      <xdr:rowOff>36182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27583"/>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65939</xdr:rowOff>
    </xdr:from>
    <xdr:to>
      <xdr:col>10</xdr:col>
      <xdr:colOff>114300</xdr:colOff>
      <xdr:row>77</xdr:row>
      <xdr:rowOff>36182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096139"/>
          <a:ext cx="889000" cy="14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57238</xdr:rowOff>
    </xdr:from>
    <xdr:to>
      <xdr:col>24</xdr:col>
      <xdr:colOff>114300</xdr:colOff>
      <xdr:row>77</xdr:row>
      <xdr:rowOff>158838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80115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1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134353</xdr:rowOff>
    </xdr:from>
    <xdr:to>
      <xdr:col>20</xdr:col>
      <xdr:colOff>38100</xdr:colOff>
      <xdr:row>77</xdr:row>
      <xdr:rowOff>64503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6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81030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3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146583</xdr:rowOff>
    </xdr:from>
    <xdr:to>
      <xdr:col>15</xdr:col>
      <xdr:colOff>101600</xdr:colOff>
      <xdr:row>77</xdr:row>
      <xdr:rowOff>76733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7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93260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5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156832</xdr:rowOff>
    </xdr:from>
    <xdr:to>
      <xdr:col>10</xdr:col>
      <xdr:colOff>165100</xdr:colOff>
      <xdr:row>77</xdr:row>
      <xdr:rowOff>86982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103509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15139</xdr:rowOff>
    </xdr:from>
    <xdr:to>
      <xdr:col>6</xdr:col>
      <xdr:colOff>38100</xdr:colOff>
      <xdr:row>76</xdr:row>
      <xdr:rowOff>116739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133266</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82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90436</xdr:rowOff>
    </xdr:from>
    <xdr:to>
      <xdr:col>24</xdr:col>
      <xdr:colOff>63500</xdr:colOff>
      <xdr:row>97</xdr:row>
      <xdr:rowOff>95808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721086"/>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90436</xdr:rowOff>
    </xdr:from>
    <xdr:to>
      <xdr:col>19</xdr:col>
      <xdr:colOff>177800</xdr:colOff>
      <xdr:row>98</xdr:row>
      <xdr:rowOff>1423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21086"/>
          <a:ext cx="889000" cy="8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6845</xdr:rowOff>
    </xdr:from>
    <xdr:to>
      <xdr:col>15</xdr:col>
      <xdr:colOff>50800</xdr:colOff>
      <xdr:row>98</xdr:row>
      <xdr:rowOff>1423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37495"/>
          <a:ext cx="889000" cy="16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6845</xdr:rowOff>
    </xdr:from>
    <xdr:to>
      <xdr:col>10</xdr:col>
      <xdr:colOff>114300</xdr:colOff>
      <xdr:row>98</xdr:row>
      <xdr:rowOff>122010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37495"/>
          <a:ext cx="889000" cy="28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45008</xdr:rowOff>
    </xdr:from>
    <xdr:to>
      <xdr:col>24</xdr:col>
      <xdr:colOff>114300</xdr:colOff>
      <xdr:row>97</xdr:row>
      <xdr:rowOff>146608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23435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39636</xdr:rowOff>
    </xdr:from>
    <xdr:to>
      <xdr:col>20</xdr:col>
      <xdr:colOff>38100</xdr:colOff>
      <xdr:row>97</xdr:row>
      <xdr:rowOff>141236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132363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122073</xdr:rowOff>
    </xdr:from>
    <xdr:to>
      <xdr:col>15</xdr:col>
      <xdr:colOff>101600</xdr:colOff>
      <xdr:row>98</xdr:row>
      <xdr:rowOff>52223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43350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4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127495</xdr:rowOff>
    </xdr:from>
    <xdr:to>
      <xdr:col>10</xdr:col>
      <xdr:colOff>165100</xdr:colOff>
      <xdr:row>97</xdr:row>
      <xdr:rowOff>57645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48772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71210</xdr:rowOff>
    </xdr:from>
    <xdr:to>
      <xdr:col>6</xdr:col>
      <xdr:colOff>38100</xdr:colOff>
      <xdr:row>99</xdr:row>
      <xdr:rowOff>1360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163937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28311</xdr:rowOff>
    </xdr:from>
    <xdr:to>
      <xdr:col>55</xdr:col>
      <xdr:colOff>0</xdr:colOff>
      <xdr:row>35</xdr:row>
      <xdr:rowOff>31542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29061"/>
          <a:ext cx="8382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3302</xdr:rowOff>
    </xdr:from>
    <xdr:to>
      <xdr:col>50</xdr:col>
      <xdr:colOff>114300</xdr:colOff>
      <xdr:row>35</xdr:row>
      <xdr:rowOff>28311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004052"/>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3302</xdr:rowOff>
    </xdr:from>
    <xdr:to>
      <xdr:col>45</xdr:col>
      <xdr:colOff>177800</xdr:colOff>
      <xdr:row>35</xdr:row>
      <xdr:rowOff>74511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004052"/>
          <a:ext cx="8890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25522</xdr:rowOff>
    </xdr:from>
    <xdr:to>
      <xdr:col>41</xdr:col>
      <xdr:colOff>50800</xdr:colOff>
      <xdr:row>35</xdr:row>
      <xdr:rowOff>74511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40472"/>
          <a:ext cx="889000" cy="73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152192</xdr:rowOff>
    </xdr:from>
    <xdr:to>
      <xdr:col>55</xdr:col>
      <xdr:colOff>50800</xdr:colOff>
      <xdr:row>35</xdr:row>
      <xdr:rowOff>82342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8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3619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148961</xdr:rowOff>
    </xdr:from>
    <xdr:to>
      <xdr:col>50</xdr:col>
      <xdr:colOff>165100</xdr:colOff>
      <xdr:row>35</xdr:row>
      <xdr:rowOff>79111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95638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5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123952</xdr:rowOff>
    </xdr:from>
    <xdr:to>
      <xdr:col>46</xdr:col>
      <xdr:colOff>38100</xdr:colOff>
      <xdr:row>35</xdr:row>
      <xdr:rowOff>54102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70629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23711</xdr:rowOff>
    </xdr:from>
    <xdr:to>
      <xdr:col>41</xdr:col>
      <xdr:colOff>101600</xdr:colOff>
      <xdr:row>35</xdr:row>
      <xdr:rowOff>125311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2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141838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7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146172</xdr:rowOff>
    </xdr:from>
    <xdr:to>
      <xdr:col>36</xdr:col>
      <xdr:colOff>165100</xdr:colOff>
      <xdr:row>31</xdr:row>
      <xdr:rowOff>76322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2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92849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0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113509</xdr:rowOff>
    </xdr:from>
    <xdr:to>
      <xdr:col>55</xdr:col>
      <xdr:colOff>0</xdr:colOff>
      <xdr:row>56</xdr:row>
      <xdr:rowOff>84852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371809"/>
          <a:ext cx="838200" cy="3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21775</xdr:rowOff>
    </xdr:from>
    <xdr:to>
      <xdr:col>50</xdr:col>
      <xdr:colOff>114300</xdr:colOff>
      <xdr:row>56</xdr:row>
      <xdr:rowOff>84852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451525"/>
          <a:ext cx="889000" cy="23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21775</xdr:rowOff>
    </xdr:from>
    <xdr:to>
      <xdr:col>45</xdr:col>
      <xdr:colOff>177800</xdr:colOff>
      <xdr:row>56</xdr:row>
      <xdr:rowOff>135847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451525"/>
          <a:ext cx="889000" cy="28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135847</xdr:rowOff>
    </xdr:from>
    <xdr:to>
      <xdr:col>41</xdr:col>
      <xdr:colOff>50800</xdr:colOff>
      <xdr:row>57</xdr:row>
      <xdr:rowOff>30021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37047"/>
          <a:ext cx="889000" cy="6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62709</xdr:rowOff>
    </xdr:from>
    <xdr:to>
      <xdr:col>55</xdr:col>
      <xdr:colOff>50800</xdr:colOff>
      <xdr:row>54</xdr:row>
      <xdr:rowOff>164309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3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85586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17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34052</xdr:rowOff>
    </xdr:from>
    <xdr:to>
      <xdr:col>50</xdr:col>
      <xdr:colOff>165100</xdr:colOff>
      <xdr:row>56</xdr:row>
      <xdr:rowOff>135652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3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126779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72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142425</xdr:rowOff>
    </xdr:from>
    <xdr:to>
      <xdr:col>46</xdr:col>
      <xdr:colOff>38100</xdr:colOff>
      <xdr:row>55</xdr:row>
      <xdr:rowOff>72575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89102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7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85047</xdr:rowOff>
    </xdr:from>
    <xdr:to>
      <xdr:col>41</xdr:col>
      <xdr:colOff>101600</xdr:colOff>
      <xdr:row>57</xdr:row>
      <xdr:rowOff>15197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8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6324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150671</xdr:rowOff>
    </xdr:from>
    <xdr:to>
      <xdr:col>36</xdr:col>
      <xdr:colOff>165100</xdr:colOff>
      <xdr:row>57</xdr:row>
      <xdr:rowOff>80821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5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71948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4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3363</xdr:rowOff>
    </xdr:from>
    <xdr:to>
      <xdr:col>55</xdr:col>
      <xdr:colOff>0</xdr:colOff>
      <xdr:row>78</xdr:row>
      <xdr:rowOff>91283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376463"/>
          <a:ext cx="838200" cy="8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3363</xdr:rowOff>
    </xdr:from>
    <xdr:to>
      <xdr:col>50</xdr:col>
      <xdr:colOff>114300</xdr:colOff>
      <xdr:row>78</xdr:row>
      <xdr:rowOff>107628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376463"/>
          <a:ext cx="889000" cy="10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107628</xdr:rowOff>
    </xdr:from>
    <xdr:to>
      <xdr:col>45</xdr:col>
      <xdr:colOff>177800</xdr:colOff>
      <xdr:row>78</xdr:row>
      <xdr:rowOff>133573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480728"/>
          <a:ext cx="889000" cy="2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80378</xdr:rowOff>
    </xdr:from>
    <xdr:to>
      <xdr:col>41</xdr:col>
      <xdr:colOff>50800</xdr:colOff>
      <xdr:row>78</xdr:row>
      <xdr:rowOff>133573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53478"/>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40483</xdr:rowOff>
    </xdr:from>
    <xdr:to>
      <xdr:col>55</xdr:col>
      <xdr:colOff>50800</xdr:colOff>
      <xdr:row>78</xdr:row>
      <xdr:rowOff>142083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126860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2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124013</xdr:rowOff>
    </xdr:from>
    <xdr:to>
      <xdr:col>50</xdr:col>
      <xdr:colOff>165100</xdr:colOff>
      <xdr:row>78</xdr:row>
      <xdr:rowOff>54163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45290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1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56828</xdr:rowOff>
    </xdr:from>
    <xdr:to>
      <xdr:col>46</xdr:col>
      <xdr:colOff>38100</xdr:colOff>
      <xdr:row>78</xdr:row>
      <xdr:rowOff>158428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149555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2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82773</xdr:rowOff>
    </xdr:from>
    <xdr:to>
      <xdr:col>41</xdr:col>
      <xdr:colOff>101600</xdr:colOff>
      <xdr:row>79</xdr:row>
      <xdr:rowOff>12923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4050</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72017" y="13548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29578</xdr:rowOff>
    </xdr:from>
    <xdr:to>
      <xdr:col>36</xdr:col>
      <xdr:colOff>165100</xdr:colOff>
      <xdr:row>78</xdr:row>
      <xdr:rowOff>131178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122305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9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84265</xdr:rowOff>
    </xdr:from>
    <xdr:to>
      <xdr:col>55</xdr:col>
      <xdr:colOff>0</xdr:colOff>
      <xdr:row>95</xdr:row>
      <xdr:rowOff>83905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029115"/>
          <a:ext cx="838200" cy="34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54677</xdr:rowOff>
    </xdr:from>
    <xdr:to>
      <xdr:col>50</xdr:col>
      <xdr:colOff>114300</xdr:colOff>
      <xdr:row>95</xdr:row>
      <xdr:rowOff>83905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170977"/>
          <a:ext cx="889000" cy="20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54677</xdr:rowOff>
    </xdr:from>
    <xdr:to>
      <xdr:col>45</xdr:col>
      <xdr:colOff>177800</xdr:colOff>
      <xdr:row>95</xdr:row>
      <xdr:rowOff>99369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170977"/>
          <a:ext cx="889000" cy="2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99369</xdr:rowOff>
    </xdr:from>
    <xdr:to>
      <xdr:col>41</xdr:col>
      <xdr:colOff>50800</xdr:colOff>
      <xdr:row>96</xdr:row>
      <xdr:rowOff>157042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387119"/>
          <a:ext cx="889000" cy="2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33465</xdr:rowOff>
    </xdr:from>
    <xdr:to>
      <xdr:col>55</xdr:col>
      <xdr:colOff>50800</xdr:colOff>
      <xdr:row>93</xdr:row>
      <xdr:rowOff>135065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97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56342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82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33105</xdr:rowOff>
    </xdr:from>
    <xdr:to>
      <xdr:col>50</xdr:col>
      <xdr:colOff>165100</xdr:colOff>
      <xdr:row>95</xdr:row>
      <xdr:rowOff>134705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151232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09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3877</xdr:rowOff>
    </xdr:from>
    <xdr:to>
      <xdr:col>46</xdr:col>
      <xdr:colOff>38100</xdr:colOff>
      <xdr:row>94</xdr:row>
      <xdr:rowOff>105477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12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122004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89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48569</xdr:rowOff>
    </xdr:from>
    <xdr:to>
      <xdr:col>41</xdr:col>
      <xdr:colOff>101600</xdr:colOff>
      <xdr:row>95</xdr:row>
      <xdr:rowOff>150169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166696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11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106242</xdr:rowOff>
    </xdr:from>
    <xdr:to>
      <xdr:col>36</xdr:col>
      <xdr:colOff>165100</xdr:colOff>
      <xdr:row>97</xdr:row>
      <xdr:rowOff>36392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27519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5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52832</xdr:rowOff>
    </xdr:from>
    <xdr:to>
      <xdr:col>85</xdr:col>
      <xdr:colOff>127000</xdr:colOff>
      <xdr:row>38</xdr:row>
      <xdr:rowOff>61793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567932"/>
          <a:ext cx="8382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52832</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679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137002</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210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10993</xdr:rowOff>
    </xdr:from>
    <xdr:to>
      <xdr:col>85</xdr:col>
      <xdr:colOff>177800</xdr:colOff>
      <xdr:row>38</xdr:row>
      <xdr:rowOff>112593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148800</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49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2032</xdr:rowOff>
    </xdr:from>
    <xdr:to>
      <xdr:col>81</xdr:col>
      <xdr:colOff>101600</xdr:colOff>
      <xdr:row>38</xdr:row>
      <xdr:rowOff>103632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94759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60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86202</xdr:rowOff>
    </xdr:from>
    <xdr:to>
      <xdr:col>67</xdr:col>
      <xdr:colOff>101600</xdr:colOff>
      <xdr:row>39</xdr:row>
      <xdr:rowOff>16352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7479</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694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1463</xdr:rowOff>
    </xdr:from>
    <xdr:to>
      <xdr:col>85</xdr:col>
      <xdr:colOff>127000</xdr:colOff>
      <xdr:row>74</xdr:row>
      <xdr:rowOff>9888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688763"/>
          <a:ext cx="8382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150754</xdr:rowOff>
    </xdr:from>
    <xdr:to>
      <xdr:col>81</xdr:col>
      <xdr:colOff>50800</xdr:colOff>
      <xdr:row>74</xdr:row>
      <xdr:rowOff>1463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666604"/>
          <a:ext cx="889000" cy="2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150754</xdr:rowOff>
    </xdr:from>
    <xdr:to>
      <xdr:col>76</xdr:col>
      <xdr:colOff>114300</xdr:colOff>
      <xdr:row>74</xdr:row>
      <xdr:rowOff>7455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66660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7455</xdr:rowOff>
    </xdr:from>
    <xdr:to>
      <xdr:col>71</xdr:col>
      <xdr:colOff>177800</xdr:colOff>
      <xdr:row>74</xdr:row>
      <xdr:rowOff>41386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694755"/>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130538</xdr:rowOff>
    </xdr:from>
    <xdr:to>
      <xdr:col>85</xdr:col>
      <xdr:colOff>177800</xdr:colOff>
      <xdr:row>74</xdr:row>
      <xdr:rowOff>60688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4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153415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4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122113</xdr:rowOff>
    </xdr:from>
    <xdr:to>
      <xdr:col>81</xdr:col>
      <xdr:colOff>101600</xdr:colOff>
      <xdr:row>74</xdr:row>
      <xdr:rowOff>52263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6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68790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41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99954</xdr:rowOff>
    </xdr:from>
    <xdr:to>
      <xdr:col>76</xdr:col>
      <xdr:colOff>165100</xdr:colOff>
      <xdr:row>74</xdr:row>
      <xdr:rowOff>30104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61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46631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3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128105</xdr:rowOff>
    </xdr:from>
    <xdr:to>
      <xdr:col>72</xdr:col>
      <xdr:colOff>38100</xdr:colOff>
      <xdr:row>74</xdr:row>
      <xdr:rowOff>58255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74782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41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162036</xdr:rowOff>
    </xdr:from>
    <xdr:to>
      <xdr:col>67</xdr:col>
      <xdr:colOff>101600</xdr:colOff>
      <xdr:row>74</xdr:row>
      <xdr:rowOff>92186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6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108713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45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48082</xdr:rowOff>
    </xdr:from>
    <xdr:to>
      <xdr:col>85</xdr:col>
      <xdr:colOff>127000</xdr:colOff>
      <xdr:row>94</xdr:row>
      <xdr:rowOff>105575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164382"/>
          <a:ext cx="8382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105575</xdr:rowOff>
    </xdr:from>
    <xdr:to>
      <xdr:col>81</xdr:col>
      <xdr:colOff>50800</xdr:colOff>
      <xdr:row>95</xdr:row>
      <xdr:rowOff>20332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221875"/>
          <a:ext cx="889000" cy="8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20332</xdr:rowOff>
    </xdr:from>
    <xdr:to>
      <xdr:col>76</xdr:col>
      <xdr:colOff>114300</xdr:colOff>
      <xdr:row>95</xdr:row>
      <xdr:rowOff>89078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308082"/>
          <a:ext cx="889000" cy="6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166091</xdr:rowOff>
    </xdr:from>
    <xdr:to>
      <xdr:col>71</xdr:col>
      <xdr:colOff>177800</xdr:colOff>
      <xdr:row>95</xdr:row>
      <xdr:rowOff>89078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282391"/>
          <a:ext cx="889000" cy="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168732</xdr:rowOff>
    </xdr:from>
    <xdr:to>
      <xdr:col>85</xdr:col>
      <xdr:colOff>177800</xdr:colOff>
      <xdr:row>94</xdr:row>
      <xdr:rowOff>98882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11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20159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96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54775</xdr:rowOff>
    </xdr:from>
    <xdr:to>
      <xdr:col>81</xdr:col>
      <xdr:colOff>101600</xdr:colOff>
      <xdr:row>94</xdr:row>
      <xdr:rowOff>156375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1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1452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594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140982</xdr:rowOff>
    </xdr:from>
    <xdr:to>
      <xdr:col>76</xdr:col>
      <xdr:colOff>165100</xdr:colOff>
      <xdr:row>95</xdr:row>
      <xdr:rowOff>71132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2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87659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0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38278</xdr:rowOff>
    </xdr:from>
    <xdr:to>
      <xdr:col>72</xdr:col>
      <xdr:colOff>38100</xdr:colOff>
      <xdr:row>95</xdr:row>
      <xdr:rowOff>139878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3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156405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10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115291</xdr:rowOff>
    </xdr:from>
    <xdr:to>
      <xdr:col>67</xdr:col>
      <xdr:colOff>101600</xdr:colOff>
      <xdr:row>95</xdr:row>
      <xdr:rowOff>45441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2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61968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00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68788</xdr:rowOff>
    </xdr:from>
    <xdr:to>
      <xdr:col>116</xdr:col>
      <xdr:colOff>63500</xdr:colOff>
      <xdr:row>57</xdr:row>
      <xdr:rowOff>89043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841438"/>
          <a:ext cx="8382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89043</xdr:rowOff>
    </xdr:from>
    <xdr:to>
      <xdr:col>111</xdr:col>
      <xdr:colOff>177800</xdr:colOff>
      <xdr:row>57</xdr:row>
      <xdr:rowOff>103901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61693"/>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103901</xdr:rowOff>
    </xdr:from>
    <xdr:to>
      <xdr:col>107</xdr:col>
      <xdr:colOff>50800</xdr:colOff>
      <xdr:row>57</xdr:row>
      <xdr:rowOff>112542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876551"/>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20782</xdr:rowOff>
    </xdr:from>
    <xdr:to>
      <xdr:col>102</xdr:col>
      <xdr:colOff>114300</xdr:colOff>
      <xdr:row>57</xdr:row>
      <xdr:rowOff>112542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793432"/>
          <a:ext cx="889000" cy="9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17988</xdr:rowOff>
    </xdr:from>
    <xdr:to>
      <xdr:col>116</xdr:col>
      <xdr:colOff>114300</xdr:colOff>
      <xdr:row>57</xdr:row>
      <xdr:rowOff>119588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9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40865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4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38243</xdr:rowOff>
    </xdr:from>
    <xdr:to>
      <xdr:col>112</xdr:col>
      <xdr:colOff>38100</xdr:colOff>
      <xdr:row>57</xdr:row>
      <xdr:rowOff>139843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1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156370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58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53101</xdr:rowOff>
    </xdr:from>
    <xdr:to>
      <xdr:col>107</xdr:col>
      <xdr:colOff>101600</xdr:colOff>
      <xdr:row>57</xdr:row>
      <xdr:rowOff>154701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2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171228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0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61742</xdr:rowOff>
    </xdr:from>
    <xdr:to>
      <xdr:col>102</xdr:col>
      <xdr:colOff>165100</xdr:colOff>
      <xdr:row>57</xdr:row>
      <xdr:rowOff>163342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154469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92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141432</xdr:rowOff>
    </xdr:from>
    <xdr:to>
      <xdr:col>98</xdr:col>
      <xdr:colOff>38100</xdr:colOff>
      <xdr:row>57</xdr:row>
      <xdr:rowOff>71582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74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88109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5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84035</xdr:rowOff>
    </xdr:from>
    <xdr:to>
      <xdr:col>116</xdr:col>
      <xdr:colOff>63500</xdr:colOff>
      <xdr:row>76</xdr:row>
      <xdr:rowOff>115765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14235"/>
          <a:ext cx="8382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115765</xdr:rowOff>
    </xdr:from>
    <xdr:to>
      <xdr:col>111</xdr:col>
      <xdr:colOff>177800</xdr:colOff>
      <xdr:row>76</xdr:row>
      <xdr:rowOff>148318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45965"/>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148318</xdr:rowOff>
    </xdr:from>
    <xdr:to>
      <xdr:col>107</xdr:col>
      <xdr:colOff>50800</xdr:colOff>
      <xdr:row>76</xdr:row>
      <xdr:rowOff>148524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7851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148524</xdr:rowOff>
    </xdr:from>
    <xdr:to>
      <xdr:col>102</xdr:col>
      <xdr:colOff>114300</xdr:colOff>
      <xdr:row>76</xdr:row>
      <xdr:rowOff>155794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78724"/>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33235</xdr:rowOff>
    </xdr:from>
    <xdr:to>
      <xdr:col>116</xdr:col>
      <xdr:colOff>114300</xdr:colOff>
      <xdr:row>76</xdr:row>
      <xdr:rowOff>134835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11662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4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64965</xdr:rowOff>
    </xdr:from>
    <xdr:to>
      <xdr:col>112</xdr:col>
      <xdr:colOff>38100</xdr:colOff>
      <xdr:row>76</xdr:row>
      <xdr:rowOff>166565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157692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8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97518</xdr:rowOff>
    </xdr:from>
    <xdr:to>
      <xdr:col>107</xdr:col>
      <xdr:colOff>101600</xdr:colOff>
      <xdr:row>77</xdr:row>
      <xdr:rowOff>27668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18795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97724</xdr:rowOff>
    </xdr:from>
    <xdr:to>
      <xdr:col>102</xdr:col>
      <xdr:colOff>165100</xdr:colOff>
      <xdr:row>77</xdr:row>
      <xdr:rowOff>27874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2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19001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2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104994</xdr:rowOff>
    </xdr:from>
    <xdr:to>
      <xdr:col>98</xdr:col>
      <xdr:colOff>38100</xdr:colOff>
      <xdr:row>77</xdr:row>
      <xdr:rowOff>35144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26271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前年度と比較し、人件費、物件費、普通建設事業などが増加した一方、扶助費や補助費などが減少した。</a:t>
          </a:r>
        </a:p>
        <a:p>
          <a:r>
            <a:rPr kumimoji="1" lang="ja-JP" altLang="en-US" sz="1300">
              <a:latin typeface="ＭＳ Ｐゴシック" panose="020B0600070205080204" pitchFamily="50" charset="-128"/>
              <a:ea typeface="ＭＳ Ｐゴシック" panose="020B0600070205080204" pitchFamily="50" charset="-128"/>
            </a:rPr>
            <a:t>人件費は、正職員の人事委員会勧告の給与改定等による増や、会計年度任用職員の勤勉手当の支給等による増などにより、全体として増加した。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扶助費は、児童手当給付事業や障がい者介護給付費支給事業による増の一方で、住民税非課税世帯等に対する臨時特別給付金の皆減などにより、全体として減少した。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物件費は、定期接種への実施変更に伴う新型コロナウイルスワクチン接種事業の皆減などによる減の一方で、ふるさと納税関連経費による増などにより、全体として増加した。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は、燕西小学校外装等改修事業や勤労者総合福祉センター（あおぞら）改修事業の皆減などによる減の一方で、屋内こども遊戯施設建設事業の増や児童クラブメート移転事業、小中川児童クラブ建設事業の皆増などにより、全体として増加した。</a:t>
          </a:r>
        </a:p>
        <a:p>
          <a:r>
            <a:rPr kumimoji="1" lang="ja-JP" altLang="en-US" sz="1300">
              <a:latin typeface="ＭＳ Ｐゴシック" panose="020B0600070205080204" pitchFamily="50" charset="-128"/>
              <a:ea typeface="ＭＳ Ｐゴシック" panose="020B0600070205080204" pitchFamily="50" charset="-128"/>
            </a:rPr>
            <a:t>補助費等は、定額減税調整給付金支給事業の皆増などによる増の一方で、下水道事業繰出金の減や燕フェニックスクーポン発行事業、水道料金負担金軽減事業の皆減などにより、全体として減少した。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75,935
75,161
110.94
48,524,496
46,101,784
2,254,804
21,188,177
39,564,033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68.7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65176</xdr:rowOff>
    </xdr:from>
    <xdr:to>
      <xdr:col>24</xdr:col>
      <xdr:colOff>63500</xdr:colOff>
      <xdr:row>36</xdr:row>
      <xdr:rowOff>123241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37376"/>
          <a:ext cx="8382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123241</xdr:rowOff>
    </xdr:from>
    <xdr:to>
      <xdr:col>19</xdr:col>
      <xdr:colOff>177800</xdr:colOff>
      <xdr:row>37</xdr:row>
      <xdr:rowOff>136499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95441"/>
          <a:ext cx="889000" cy="18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136499</xdr:rowOff>
    </xdr:from>
    <xdr:to>
      <xdr:col>15</xdr:col>
      <xdr:colOff>50800</xdr:colOff>
      <xdr:row>37</xdr:row>
      <xdr:rowOff>141072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48014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123698</xdr:rowOff>
    </xdr:from>
    <xdr:to>
      <xdr:col>10</xdr:col>
      <xdr:colOff>114300</xdr:colOff>
      <xdr:row>37</xdr:row>
      <xdr:rowOff>141072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67348"/>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14376</xdr:rowOff>
    </xdr:from>
    <xdr:to>
      <xdr:col>24</xdr:col>
      <xdr:colOff>114300</xdr:colOff>
      <xdr:row>36</xdr:row>
      <xdr:rowOff>115976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164253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72441</xdr:rowOff>
    </xdr:from>
    <xdr:to>
      <xdr:col>20</xdr:col>
      <xdr:colOff>38100</xdr:colOff>
      <xdr:row>37</xdr:row>
      <xdr:rowOff>2591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4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165168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3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85699</xdr:rowOff>
    </xdr:from>
    <xdr:to>
      <xdr:col>15</xdr:col>
      <xdr:colOff>101600</xdr:colOff>
      <xdr:row>38</xdr:row>
      <xdr:rowOff>15849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6976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90272</xdr:rowOff>
    </xdr:from>
    <xdr:to>
      <xdr:col>10</xdr:col>
      <xdr:colOff>165100</xdr:colOff>
      <xdr:row>38</xdr:row>
      <xdr:rowOff>20422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11548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2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72898</xdr:rowOff>
    </xdr:from>
    <xdr:to>
      <xdr:col>6</xdr:col>
      <xdr:colOff>38100</xdr:colOff>
      <xdr:row>38</xdr:row>
      <xdr:rowOff>3048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165625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94795</xdr:rowOff>
    </xdr:from>
    <xdr:to>
      <xdr:col>24</xdr:col>
      <xdr:colOff>63500</xdr:colOff>
      <xdr:row>53</xdr:row>
      <xdr:rowOff>112177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181645"/>
          <a:ext cx="838200" cy="1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112177</xdr:rowOff>
    </xdr:from>
    <xdr:to>
      <xdr:col>19</xdr:col>
      <xdr:colOff>177800</xdr:colOff>
      <xdr:row>53</xdr:row>
      <xdr:rowOff>168191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199027"/>
          <a:ext cx="889000" cy="5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168191</xdr:rowOff>
    </xdr:from>
    <xdr:to>
      <xdr:col>15</xdr:col>
      <xdr:colOff>50800</xdr:colOff>
      <xdr:row>54</xdr:row>
      <xdr:rowOff>114966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55041"/>
          <a:ext cx="889000" cy="1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136416</xdr:rowOff>
    </xdr:from>
    <xdr:to>
      <xdr:col>10</xdr:col>
      <xdr:colOff>114300</xdr:colOff>
      <xdr:row>54</xdr:row>
      <xdr:rowOff>114966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537466"/>
          <a:ext cx="889000" cy="83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43995</xdr:rowOff>
    </xdr:from>
    <xdr:to>
      <xdr:col>24</xdr:col>
      <xdr:colOff>114300</xdr:colOff>
      <xdr:row>53</xdr:row>
      <xdr:rowOff>145595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3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66872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98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61377</xdr:rowOff>
    </xdr:from>
    <xdr:to>
      <xdr:col>20</xdr:col>
      <xdr:colOff>38100</xdr:colOff>
      <xdr:row>53</xdr:row>
      <xdr:rowOff>162977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8054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2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117391</xdr:rowOff>
    </xdr:from>
    <xdr:to>
      <xdr:col>15</xdr:col>
      <xdr:colOff>101600</xdr:colOff>
      <xdr:row>54</xdr:row>
      <xdr:rowOff>47541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64068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7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64166</xdr:rowOff>
    </xdr:from>
    <xdr:to>
      <xdr:col>10</xdr:col>
      <xdr:colOff>165100</xdr:colOff>
      <xdr:row>54</xdr:row>
      <xdr:rowOff>165766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10843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9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85616</xdr:rowOff>
    </xdr:from>
    <xdr:to>
      <xdr:col>6</xdr:col>
      <xdr:colOff>38100</xdr:colOff>
      <xdr:row>50</xdr:row>
      <xdr:rowOff>15766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4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32293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26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88733</xdr:rowOff>
    </xdr:from>
    <xdr:to>
      <xdr:col>24</xdr:col>
      <xdr:colOff>63500</xdr:colOff>
      <xdr:row>76</xdr:row>
      <xdr:rowOff>72078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76033"/>
          <a:ext cx="838200" cy="32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72078</xdr:rowOff>
    </xdr:from>
    <xdr:to>
      <xdr:col>19</xdr:col>
      <xdr:colOff>177800</xdr:colOff>
      <xdr:row>77</xdr:row>
      <xdr:rowOff>37178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2278"/>
          <a:ext cx="889000" cy="13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154755</xdr:rowOff>
    </xdr:from>
    <xdr:to>
      <xdr:col>15</xdr:col>
      <xdr:colOff>50800</xdr:colOff>
      <xdr:row>77</xdr:row>
      <xdr:rowOff>37178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84955"/>
          <a:ext cx="8890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154755</xdr:rowOff>
    </xdr:from>
    <xdr:to>
      <xdr:col>10</xdr:col>
      <xdr:colOff>114300</xdr:colOff>
      <xdr:row>77</xdr:row>
      <xdr:rowOff>171149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4955"/>
          <a:ext cx="889000" cy="18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37933</xdr:rowOff>
    </xdr:from>
    <xdr:to>
      <xdr:col>24</xdr:col>
      <xdr:colOff>114300</xdr:colOff>
      <xdr:row>74</xdr:row>
      <xdr:rowOff>139533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60810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21278</xdr:rowOff>
    </xdr:from>
    <xdr:to>
      <xdr:col>20</xdr:col>
      <xdr:colOff>38100</xdr:colOff>
      <xdr:row>76</xdr:row>
      <xdr:rowOff>122878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114005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4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157828</xdr:rowOff>
    </xdr:from>
    <xdr:to>
      <xdr:col>15</xdr:col>
      <xdr:colOff>101600</xdr:colOff>
      <xdr:row>77</xdr:row>
      <xdr:rowOff>87978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79105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8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103955</xdr:rowOff>
    </xdr:from>
    <xdr:to>
      <xdr:col>10</xdr:col>
      <xdr:colOff>165100</xdr:colOff>
      <xdr:row>77</xdr:row>
      <xdr:rowOff>34105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25232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120349</xdr:rowOff>
    </xdr:from>
    <xdr:to>
      <xdr:col>6</xdr:col>
      <xdr:colOff>38100</xdr:colOff>
      <xdr:row>78</xdr:row>
      <xdr:rowOff>50499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41626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1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102419</xdr:rowOff>
    </xdr:from>
    <xdr:to>
      <xdr:col>24</xdr:col>
      <xdr:colOff>63500</xdr:colOff>
      <xdr:row>97</xdr:row>
      <xdr:rowOff>140463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33069"/>
          <a:ext cx="838200" cy="3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122555</xdr:rowOff>
    </xdr:from>
    <xdr:to>
      <xdr:col>19</xdr:col>
      <xdr:colOff>177800</xdr:colOff>
      <xdr:row>97</xdr:row>
      <xdr:rowOff>102419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81755"/>
          <a:ext cx="889000" cy="1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122555</xdr:rowOff>
    </xdr:from>
    <xdr:to>
      <xdr:col>15</xdr:col>
      <xdr:colOff>50800</xdr:colOff>
      <xdr:row>97</xdr:row>
      <xdr:rowOff>6389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81755"/>
          <a:ext cx="8890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6389</xdr:rowOff>
    </xdr:from>
    <xdr:to>
      <xdr:col>10</xdr:col>
      <xdr:colOff>114300</xdr:colOff>
      <xdr:row>98</xdr:row>
      <xdr:rowOff>27667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37039"/>
          <a:ext cx="889000" cy="19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89663</xdr:rowOff>
    </xdr:from>
    <xdr:to>
      <xdr:col>24</xdr:col>
      <xdr:colOff>114300</xdr:colOff>
      <xdr:row>98</xdr:row>
      <xdr:rowOff>19813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2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68090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51619</xdr:rowOff>
    </xdr:from>
    <xdr:to>
      <xdr:col>20</xdr:col>
      <xdr:colOff>38100</xdr:colOff>
      <xdr:row>97</xdr:row>
      <xdr:rowOff>153219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144346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7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71755</xdr:rowOff>
    </xdr:from>
    <xdr:to>
      <xdr:col>15</xdr:col>
      <xdr:colOff>101600</xdr:colOff>
      <xdr:row>97</xdr:row>
      <xdr:rowOff>1905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164482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2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127039</xdr:rowOff>
    </xdr:from>
    <xdr:to>
      <xdr:col>10</xdr:col>
      <xdr:colOff>165100</xdr:colOff>
      <xdr:row>97</xdr:row>
      <xdr:rowOff>57189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8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7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148317</xdr:rowOff>
    </xdr:from>
    <xdr:to>
      <xdr:col>6</xdr:col>
      <xdr:colOff>38100</xdr:colOff>
      <xdr:row>98</xdr:row>
      <xdr:rowOff>78467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69594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44559</xdr:rowOff>
    </xdr:from>
    <xdr:to>
      <xdr:col>55</xdr:col>
      <xdr:colOff>0</xdr:colOff>
      <xdr:row>38</xdr:row>
      <xdr:rowOff>146449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388209"/>
          <a:ext cx="838200" cy="27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44559</xdr:rowOff>
    </xdr:from>
    <xdr:to>
      <xdr:col>50</xdr:col>
      <xdr:colOff>114300</xdr:colOff>
      <xdr:row>39</xdr:row>
      <xdr:rowOff>29645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388209"/>
          <a:ext cx="889000" cy="3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20828</xdr:rowOff>
    </xdr:from>
    <xdr:to>
      <xdr:col>45</xdr:col>
      <xdr:colOff>177800</xdr:colOff>
      <xdr:row>39</xdr:row>
      <xdr:rowOff>29645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07378"/>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166043</xdr:rowOff>
    </xdr:from>
    <xdr:to>
      <xdr:col>41</xdr:col>
      <xdr:colOff>50800</xdr:colOff>
      <xdr:row>39</xdr:row>
      <xdr:rowOff>20828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81143"/>
          <a:ext cx="88900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95649</xdr:rowOff>
    </xdr:from>
    <xdr:to>
      <xdr:col>55</xdr:col>
      <xdr:colOff>50800</xdr:colOff>
      <xdr:row>39</xdr:row>
      <xdr:rowOff>25799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55026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9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165209</xdr:rowOff>
    </xdr:from>
    <xdr:to>
      <xdr:col>50</xdr:col>
      <xdr:colOff>165100</xdr:colOff>
      <xdr:row>37</xdr:row>
      <xdr:rowOff>95359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3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111886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11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150295</xdr:rowOff>
    </xdr:from>
    <xdr:to>
      <xdr:col>46</xdr:col>
      <xdr:colOff>38100</xdr:colOff>
      <xdr:row>39</xdr:row>
      <xdr:rowOff>80445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6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71572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58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141478</xdr:rowOff>
    </xdr:from>
    <xdr:to>
      <xdr:col>41</xdr:col>
      <xdr:colOff>101600</xdr:colOff>
      <xdr:row>39</xdr:row>
      <xdr:rowOff>71628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62755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4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115243</xdr:rowOff>
    </xdr:from>
    <xdr:to>
      <xdr:col>36</xdr:col>
      <xdr:colOff>165100</xdr:colOff>
      <xdr:row>39</xdr:row>
      <xdr:rowOff>45393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3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36520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23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119931</xdr:rowOff>
    </xdr:from>
    <xdr:to>
      <xdr:col>55</xdr:col>
      <xdr:colOff>0</xdr:colOff>
      <xdr:row>58</xdr:row>
      <xdr:rowOff>137458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64031"/>
          <a:ext cx="838200" cy="1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111702</xdr:rowOff>
    </xdr:from>
    <xdr:to>
      <xdr:col>50</xdr:col>
      <xdr:colOff>114300</xdr:colOff>
      <xdr:row>58</xdr:row>
      <xdr:rowOff>119931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55802"/>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111702</xdr:rowOff>
    </xdr:from>
    <xdr:to>
      <xdr:col>45</xdr:col>
      <xdr:colOff>177800</xdr:colOff>
      <xdr:row>58</xdr:row>
      <xdr:rowOff>134094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55802"/>
          <a:ext cx="889000" cy="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134094</xdr:rowOff>
    </xdr:from>
    <xdr:to>
      <xdr:col>41</xdr:col>
      <xdr:colOff>50800</xdr:colOff>
      <xdr:row>58</xdr:row>
      <xdr:rowOff>156083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78194"/>
          <a:ext cx="889000" cy="2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86658</xdr:rowOff>
    </xdr:from>
    <xdr:to>
      <xdr:col>55</xdr:col>
      <xdr:colOff>50800</xdr:colOff>
      <xdr:row>59</xdr:row>
      <xdr:rowOff>16808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69131</xdr:rowOff>
    </xdr:from>
    <xdr:to>
      <xdr:col>50</xdr:col>
      <xdr:colOff>165100</xdr:colOff>
      <xdr:row>58</xdr:row>
      <xdr:rowOff>170731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1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161858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0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60902</xdr:rowOff>
    </xdr:from>
    <xdr:to>
      <xdr:col>46</xdr:col>
      <xdr:colOff>38100</xdr:colOff>
      <xdr:row>58</xdr:row>
      <xdr:rowOff>162502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0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153629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9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83294</xdr:rowOff>
    </xdr:from>
    <xdr:to>
      <xdr:col>41</xdr:col>
      <xdr:colOff>101600</xdr:colOff>
      <xdr:row>59</xdr:row>
      <xdr:rowOff>13444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4571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2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105283</xdr:rowOff>
    </xdr:from>
    <xdr:to>
      <xdr:col>36</xdr:col>
      <xdr:colOff>165100</xdr:colOff>
      <xdr:row>59</xdr:row>
      <xdr:rowOff>35433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26560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4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56832</xdr:rowOff>
    </xdr:from>
    <xdr:to>
      <xdr:col>55</xdr:col>
      <xdr:colOff>0</xdr:colOff>
      <xdr:row>76</xdr:row>
      <xdr:rowOff>96289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87032"/>
          <a:ext cx="838200" cy="3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130762</xdr:rowOff>
    </xdr:from>
    <xdr:to>
      <xdr:col>50</xdr:col>
      <xdr:colOff>114300</xdr:colOff>
      <xdr:row>76</xdr:row>
      <xdr:rowOff>96289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89512"/>
          <a:ext cx="889000" cy="13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130762</xdr:rowOff>
    </xdr:from>
    <xdr:to>
      <xdr:col>45</xdr:col>
      <xdr:colOff>177800</xdr:colOff>
      <xdr:row>75</xdr:row>
      <xdr:rowOff>152730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89512"/>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131219</xdr:rowOff>
    </xdr:from>
    <xdr:to>
      <xdr:col>41</xdr:col>
      <xdr:colOff>50800</xdr:colOff>
      <xdr:row>75</xdr:row>
      <xdr:rowOff>152730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818519"/>
          <a:ext cx="889000" cy="19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6032</xdr:rowOff>
    </xdr:from>
    <xdr:to>
      <xdr:col>55</xdr:col>
      <xdr:colOff>50800</xdr:colOff>
      <xdr:row>76</xdr:row>
      <xdr:rowOff>107632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28909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45489</xdr:rowOff>
    </xdr:from>
    <xdr:to>
      <xdr:col>50</xdr:col>
      <xdr:colOff>165100</xdr:colOff>
      <xdr:row>76</xdr:row>
      <xdr:rowOff>147089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163616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79962</xdr:rowOff>
    </xdr:from>
    <xdr:to>
      <xdr:col>46</xdr:col>
      <xdr:colOff>38100</xdr:colOff>
      <xdr:row>76</xdr:row>
      <xdr:rowOff>10111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38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26639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1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101930</xdr:rowOff>
    </xdr:from>
    <xdr:to>
      <xdr:col>41</xdr:col>
      <xdr:colOff>101600</xdr:colOff>
      <xdr:row>76</xdr:row>
      <xdr:rowOff>32080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48607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80419</xdr:rowOff>
    </xdr:from>
    <xdr:to>
      <xdr:col>36</xdr:col>
      <xdr:colOff>165100</xdr:colOff>
      <xdr:row>75</xdr:row>
      <xdr:rowOff>10569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6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27096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95986</xdr:rowOff>
    </xdr:from>
    <xdr:to>
      <xdr:col>55</xdr:col>
      <xdr:colOff>0</xdr:colOff>
      <xdr:row>94</xdr:row>
      <xdr:rowOff>135331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12286"/>
          <a:ext cx="838200" cy="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135331</xdr:rowOff>
    </xdr:from>
    <xdr:to>
      <xdr:col>50</xdr:col>
      <xdr:colOff>114300</xdr:colOff>
      <xdr:row>95</xdr:row>
      <xdr:rowOff>10477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251631"/>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10477</xdr:rowOff>
    </xdr:from>
    <xdr:to>
      <xdr:col>45</xdr:col>
      <xdr:colOff>177800</xdr:colOff>
      <xdr:row>95</xdr:row>
      <xdr:rowOff>31178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298227"/>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31178</xdr:rowOff>
    </xdr:from>
    <xdr:to>
      <xdr:col>41</xdr:col>
      <xdr:colOff>50800</xdr:colOff>
      <xdr:row>95</xdr:row>
      <xdr:rowOff>63067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18928"/>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45186</xdr:rowOff>
    </xdr:from>
    <xdr:to>
      <xdr:col>55</xdr:col>
      <xdr:colOff>50800</xdr:colOff>
      <xdr:row>94</xdr:row>
      <xdr:rowOff>146786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16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68063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1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84531</xdr:rowOff>
    </xdr:from>
    <xdr:to>
      <xdr:col>50</xdr:col>
      <xdr:colOff>165100</xdr:colOff>
      <xdr:row>95</xdr:row>
      <xdr:rowOff>14681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0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31208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97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131127</xdr:rowOff>
    </xdr:from>
    <xdr:to>
      <xdr:col>46</xdr:col>
      <xdr:colOff>38100</xdr:colOff>
      <xdr:row>95</xdr:row>
      <xdr:rowOff>61277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77804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151828</xdr:rowOff>
    </xdr:from>
    <xdr:to>
      <xdr:col>41</xdr:col>
      <xdr:colOff>101600</xdr:colOff>
      <xdr:row>95</xdr:row>
      <xdr:rowOff>81978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98505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12267</xdr:rowOff>
    </xdr:from>
    <xdr:to>
      <xdr:col>36</xdr:col>
      <xdr:colOff>165100</xdr:colOff>
      <xdr:row>95</xdr:row>
      <xdr:rowOff>113867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0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130394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7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36297</xdr:rowOff>
    </xdr:from>
    <xdr:to>
      <xdr:col>85</xdr:col>
      <xdr:colOff>127000</xdr:colOff>
      <xdr:row>36</xdr:row>
      <xdr:rowOff>103848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08497"/>
          <a:ext cx="8382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103848</xdr:rowOff>
    </xdr:from>
    <xdr:to>
      <xdr:col>81</xdr:col>
      <xdr:colOff>50800</xdr:colOff>
      <xdr:row>36</xdr:row>
      <xdr:rowOff>116726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76048"/>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111697</xdr:rowOff>
    </xdr:from>
    <xdr:to>
      <xdr:col>76</xdr:col>
      <xdr:colOff>114300</xdr:colOff>
      <xdr:row>36</xdr:row>
      <xdr:rowOff>116726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8389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111697</xdr:rowOff>
    </xdr:from>
    <xdr:to>
      <xdr:col>71</xdr:col>
      <xdr:colOff>177800</xdr:colOff>
      <xdr:row>36</xdr:row>
      <xdr:rowOff>127241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83897"/>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156947</xdr:rowOff>
    </xdr:from>
    <xdr:to>
      <xdr:col>85</xdr:col>
      <xdr:colOff>177800</xdr:colOff>
      <xdr:row>36</xdr:row>
      <xdr:rowOff>87097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5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8374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0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53048</xdr:rowOff>
    </xdr:from>
    <xdr:to>
      <xdr:col>81</xdr:col>
      <xdr:colOff>101600</xdr:colOff>
      <xdr:row>36</xdr:row>
      <xdr:rowOff>154648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2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171175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0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65926</xdr:rowOff>
    </xdr:from>
    <xdr:to>
      <xdr:col>76</xdr:col>
      <xdr:colOff>165100</xdr:colOff>
      <xdr:row>36</xdr:row>
      <xdr:rowOff>167526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12603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1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60897</xdr:rowOff>
    </xdr:from>
    <xdr:to>
      <xdr:col>72</xdr:col>
      <xdr:colOff>38100</xdr:colOff>
      <xdr:row>36</xdr:row>
      <xdr:rowOff>162497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3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7574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76441</xdr:rowOff>
    </xdr:from>
    <xdr:to>
      <xdr:col>67</xdr:col>
      <xdr:colOff>101600</xdr:colOff>
      <xdr:row>37</xdr:row>
      <xdr:rowOff>6591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4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23118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2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55937</xdr:rowOff>
    </xdr:from>
    <xdr:to>
      <xdr:col>85</xdr:col>
      <xdr:colOff>127000</xdr:colOff>
      <xdr:row>54</xdr:row>
      <xdr:rowOff>104553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314237"/>
          <a:ext cx="8382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13780</xdr:rowOff>
    </xdr:from>
    <xdr:to>
      <xdr:col>81</xdr:col>
      <xdr:colOff>50800</xdr:colOff>
      <xdr:row>54</xdr:row>
      <xdr:rowOff>104553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100630"/>
          <a:ext cx="889000" cy="26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13780</xdr:rowOff>
    </xdr:from>
    <xdr:to>
      <xdr:col>76</xdr:col>
      <xdr:colOff>114300</xdr:colOff>
      <xdr:row>55</xdr:row>
      <xdr:rowOff>2978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100630"/>
          <a:ext cx="889000" cy="33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2978</xdr:rowOff>
    </xdr:from>
    <xdr:to>
      <xdr:col>71</xdr:col>
      <xdr:colOff>177800</xdr:colOff>
      <xdr:row>55</xdr:row>
      <xdr:rowOff>164503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32728"/>
          <a:ext cx="889000" cy="16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5137</xdr:rowOff>
    </xdr:from>
    <xdr:to>
      <xdr:col>85</xdr:col>
      <xdr:colOff>177800</xdr:colOff>
      <xdr:row>54</xdr:row>
      <xdr:rowOff>106737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6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28014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11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53753</xdr:rowOff>
    </xdr:from>
    <xdr:to>
      <xdr:col>81</xdr:col>
      <xdr:colOff>101600</xdr:colOff>
      <xdr:row>54</xdr:row>
      <xdr:rowOff>155353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430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8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134430</xdr:rowOff>
    </xdr:from>
    <xdr:to>
      <xdr:col>76</xdr:col>
      <xdr:colOff>165100</xdr:colOff>
      <xdr:row>53</xdr:row>
      <xdr:rowOff>64580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04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81107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8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123628</xdr:rowOff>
    </xdr:from>
    <xdr:to>
      <xdr:col>72</xdr:col>
      <xdr:colOff>38100</xdr:colOff>
      <xdr:row>55</xdr:row>
      <xdr:rowOff>53778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70305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5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113703</xdr:rowOff>
    </xdr:from>
    <xdr:to>
      <xdr:col>67</xdr:col>
      <xdr:colOff>101600</xdr:colOff>
      <xdr:row>56</xdr:row>
      <xdr:rowOff>43853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34980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3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52832</xdr:rowOff>
    </xdr:from>
    <xdr:to>
      <xdr:col>85</xdr:col>
      <xdr:colOff>127000</xdr:colOff>
      <xdr:row>78</xdr:row>
      <xdr:rowOff>61793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25932"/>
          <a:ext cx="8382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52832</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259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137002</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0102"/>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10993</xdr:rowOff>
    </xdr:from>
    <xdr:to>
      <xdr:col>85</xdr:col>
      <xdr:colOff>177800</xdr:colOff>
      <xdr:row>78</xdr:row>
      <xdr:rowOff>112593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8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148800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2032</xdr:rowOff>
    </xdr:from>
    <xdr:to>
      <xdr:col>81</xdr:col>
      <xdr:colOff>101600</xdr:colOff>
      <xdr:row>78</xdr:row>
      <xdr:rowOff>103632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94759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86202</xdr:rowOff>
    </xdr:from>
    <xdr:to>
      <xdr:col>67</xdr:col>
      <xdr:colOff>101600</xdr:colOff>
      <xdr:row>79</xdr:row>
      <xdr:rowOff>16352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7479</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552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1462</xdr:rowOff>
    </xdr:from>
    <xdr:to>
      <xdr:col>85</xdr:col>
      <xdr:colOff>127000</xdr:colOff>
      <xdr:row>94</xdr:row>
      <xdr:rowOff>9888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117762"/>
          <a:ext cx="8382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150755</xdr:rowOff>
    </xdr:from>
    <xdr:to>
      <xdr:col>81</xdr:col>
      <xdr:colOff>50800</xdr:colOff>
      <xdr:row>94</xdr:row>
      <xdr:rowOff>1462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095605"/>
          <a:ext cx="8890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150755</xdr:rowOff>
    </xdr:from>
    <xdr:to>
      <xdr:col>76</xdr:col>
      <xdr:colOff>114300</xdr:colOff>
      <xdr:row>94</xdr:row>
      <xdr:rowOff>7455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95605"/>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7455</xdr:rowOff>
    </xdr:from>
    <xdr:to>
      <xdr:col>71</xdr:col>
      <xdr:colOff>177800</xdr:colOff>
      <xdr:row>94</xdr:row>
      <xdr:rowOff>41385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123755"/>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130538</xdr:rowOff>
    </xdr:from>
    <xdr:to>
      <xdr:col>85</xdr:col>
      <xdr:colOff>177800</xdr:colOff>
      <xdr:row>94</xdr:row>
      <xdr:rowOff>60688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153415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92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122112</xdr:rowOff>
    </xdr:from>
    <xdr:to>
      <xdr:col>81</xdr:col>
      <xdr:colOff>101600</xdr:colOff>
      <xdr:row>94</xdr:row>
      <xdr:rowOff>52262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06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68789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84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99955</xdr:rowOff>
    </xdr:from>
    <xdr:to>
      <xdr:col>76</xdr:col>
      <xdr:colOff>165100</xdr:colOff>
      <xdr:row>94</xdr:row>
      <xdr:rowOff>30105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46632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82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128105</xdr:rowOff>
    </xdr:from>
    <xdr:to>
      <xdr:col>72</xdr:col>
      <xdr:colOff>38100</xdr:colOff>
      <xdr:row>94</xdr:row>
      <xdr:rowOff>58255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74782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4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162035</xdr:rowOff>
    </xdr:from>
    <xdr:to>
      <xdr:col>67</xdr:col>
      <xdr:colOff>101600</xdr:colOff>
      <xdr:row>94</xdr:row>
      <xdr:rowOff>92185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108712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88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前年度と比較し、総務費や民生費、土木費、教育費などが増加した一方、衛生費などが減少した。</a:t>
          </a:r>
        </a:p>
        <a:p>
          <a:r>
            <a:rPr kumimoji="1" lang="ja-JP" altLang="en-US" sz="1300">
              <a:latin typeface="ＭＳ Ｐゴシック" panose="020B0600070205080204" pitchFamily="50" charset="-128"/>
              <a:ea typeface="ＭＳ Ｐゴシック" panose="020B0600070205080204" pitchFamily="50" charset="-128"/>
            </a:rPr>
            <a:t>総務費は、グループウェア再構築等に伴う情報管理システム管理費や情報システム標準化・共通化対応事業の増などにより、全体として増加した。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民生費は、屋内こども遊戯施設整備事業の増や児童クラブメート移転事業、小中川児童クラブ建設事業の皆増などにより、全体として増加した。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衛生費は、水道料金負担軽減事業の皆減などにより、全体として減少した。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土木費は、下水道事業会計繰出金の減の一方で、大雪に伴う除排雪対策事業・消雪施設整備事業や道路照明ＬＥＤ化事業、 社会資本整備総合交付金事業の増に伴う市営住宅管理費の増などにより、全体として増加した。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教育費は、燕西小学校外装等改修事業の皆減の一方で、移動式空調設備導入事業、燕東小学校屋内運動場外装等改修事業の増などにより、全体として増加した。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歳入については、大手・中堅企業を中心に企業業績が伸長したことなどによる市税の増のほか、ふるさと燕応援寄付金の増などにより増となった。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歳出については、入札により工事請負費が節減できたほか、デジタル化などによる効率的な執行に努めた結果、消耗品費、印刷製本費、通信運搬費などの減となった。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国民健康保険特別会計では、高齢者人口の増加等による扶助費の影響で増加したことから、引き続き健全な財政運営に努める。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48524496</v>
      </c>
      <c r="BO4" s="371"/>
      <c r="BP4" s="371"/>
      <c r="BQ4" s="371"/>
      <c r="BR4" s="371"/>
      <c r="BS4" s="371"/>
      <c r="BT4" s="371"/>
      <c r="BU4" s="372"/>
      <c r="BV4" s="370">
        <v>46809100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10.6</v>
      </c>
      <c r="CU4" s="377"/>
      <c r="CV4" s="377"/>
      <c r="CW4" s="377"/>
      <c r="CX4" s="377"/>
      <c r="CY4" s="377"/>
      <c r="CZ4" s="377"/>
      <c r="DA4" s="378"/>
      <c r="DB4" s="376">
        <v>11.7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46101784</v>
      </c>
      <c r="BO5" s="408"/>
      <c r="BP5" s="408"/>
      <c r="BQ5" s="408"/>
      <c r="BR5" s="408"/>
      <c r="BS5" s="408"/>
      <c r="BT5" s="408"/>
      <c r="BU5" s="409"/>
      <c r="BV5" s="407">
        <v>43912143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v>
      </c>
      <c r="CU5" s="405"/>
      <c r="CV5" s="405"/>
      <c r="CW5" s="405"/>
      <c r="CX5" s="405"/>
      <c r="CY5" s="405"/>
      <c r="CZ5" s="405"/>
      <c r="DA5" s="406"/>
      <c r="DB5" s="404">
        <v>93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2422712</v>
      </c>
      <c r="BO6" s="408"/>
      <c r="BP6" s="408"/>
      <c r="BQ6" s="408"/>
      <c r="BR6" s="408"/>
      <c r="BS6" s="408"/>
      <c r="BT6" s="408"/>
      <c r="BU6" s="409"/>
      <c r="BV6" s="407">
        <v>2896957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94.3</v>
      </c>
      <c r="CU6" s="445"/>
      <c r="CV6" s="445"/>
      <c r="CW6" s="445"/>
      <c r="CX6" s="445"/>
      <c r="CY6" s="445"/>
      <c r="CZ6" s="445"/>
      <c r="DA6" s="446"/>
      <c r="DB6" s="444">
        <v>93.8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167908</v>
      </c>
      <c r="BO7" s="408"/>
      <c r="BP7" s="408"/>
      <c r="BQ7" s="408"/>
      <c r="BR7" s="408"/>
      <c r="BS7" s="408"/>
      <c r="BT7" s="408"/>
      <c r="BU7" s="409"/>
      <c r="BV7" s="407">
        <v>430855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21188177</v>
      </c>
      <c r="CU7" s="408"/>
      <c r="CV7" s="408"/>
      <c r="CW7" s="408"/>
      <c r="CX7" s="408"/>
      <c r="CY7" s="408"/>
      <c r="CZ7" s="408"/>
      <c r="DA7" s="409"/>
      <c r="DB7" s="407">
        <v>21138555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2254804</v>
      </c>
      <c r="BO8" s="408"/>
      <c r="BP8" s="408"/>
      <c r="BQ8" s="408"/>
      <c r="BR8" s="408"/>
      <c r="BS8" s="408"/>
      <c r="BT8" s="408"/>
      <c r="BU8" s="409"/>
      <c r="BV8" s="407">
        <v>2466102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v>
      </c>
      <c r="CU8" s="448"/>
      <c r="CV8" s="448"/>
      <c r="CW8" s="448"/>
      <c r="CX8" s="448"/>
      <c r="CY8" s="448"/>
      <c r="CZ8" s="448"/>
      <c r="DA8" s="449"/>
      <c r="DB8" s="447">
        <v>0.6</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77201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-211298</v>
      </c>
      <c r="BO9" s="408"/>
      <c r="BP9" s="408"/>
      <c r="BQ9" s="408"/>
      <c r="BR9" s="408"/>
      <c r="BS9" s="408"/>
      <c r="BT9" s="408"/>
      <c r="BU9" s="409"/>
      <c r="BV9" s="407">
        <v>148295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v>
      </c>
      <c r="CU9" s="405"/>
      <c r="CV9" s="405"/>
      <c r="CW9" s="405"/>
      <c r="CX9" s="405"/>
      <c r="CY9" s="405"/>
      <c r="CZ9" s="405"/>
      <c r="DA9" s="406"/>
      <c r="DB9" s="404">
        <v>12.9</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79784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4242012</v>
      </c>
      <c r="BO10" s="408"/>
      <c r="BP10" s="408"/>
      <c r="BQ10" s="408"/>
      <c r="BR10" s="408"/>
      <c r="BS10" s="408"/>
      <c r="BT10" s="408"/>
      <c r="BU10" s="409"/>
      <c r="BV10" s="407">
        <v>3473148</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1000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69"/>
      <c r="B12" s="467" t="s">
        <v>122</v>
      </c>
      <c r="C12" s="468"/>
      <c r="D12" s="468"/>
      <c r="E12" s="468"/>
      <c r="F12" s="468"/>
      <c r="G12" s="468"/>
      <c r="H12" s="468"/>
      <c r="I12" s="468"/>
      <c r="J12" s="468"/>
      <c r="K12" s="469"/>
      <c r="L12" s="476" t="s">
        <v>123</v>
      </c>
      <c r="M12" s="477"/>
      <c r="N12" s="477"/>
      <c r="O12" s="477"/>
      <c r="P12" s="477"/>
      <c r="Q12" s="478"/>
      <c r="R12" s="479">
        <v>75935</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3622787</v>
      </c>
      <c r="BO12" s="408"/>
      <c r="BP12" s="408"/>
      <c r="BQ12" s="408"/>
      <c r="BR12" s="408"/>
      <c r="BS12" s="408"/>
      <c r="BT12" s="408"/>
      <c r="BU12" s="409"/>
      <c r="BV12" s="407">
        <v>3796637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75161</v>
      </c>
      <c r="S13" s="492"/>
      <c r="T13" s="492"/>
      <c r="U13" s="492"/>
      <c r="V13" s="493"/>
      <c r="W13" s="423" t="s">
        <v>131</v>
      </c>
      <c r="X13" s="424"/>
      <c r="Y13" s="424"/>
      <c r="Z13" s="424"/>
      <c r="AA13" s="424"/>
      <c r="AB13" s="414"/>
      <c r="AC13" s="458">
        <v>1486</v>
      </c>
      <c r="AD13" s="459"/>
      <c r="AE13" s="459"/>
      <c r="AF13" s="459"/>
      <c r="AG13" s="501"/>
      <c r="AH13" s="458">
        <v>1725</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407927</v>
      </c>
      <c r="BO13" s="408"/>
      <c r="BP13" s="408"/>
      <c r="BQ13" s="408"/>
      <c r="BR13" s="408"/>
      <c r="BS13" s="408"/>
      <c r="BT13" s="408"/>
      <c r="BU13" s="409"/>
      <c r="BV13" s="407">
        <v>-174194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12.7</v>
      </c>
      <c r="CU13" s="405"/>
      <c r="CV13" s="405"/>
      <c r="CW13" s="405"/>
      <c r="CX13" s="405"/>
      <c r="CY13" s="405"/>
      <c r="CZ13" s="405"/>
      <c r="DA13" s="406"/>
      <c r="DB13" s="404">
        <v>13.3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76712</v>
      </c>
      <c r="S14" s="492"/>
      <c r="T14" s="492"/>
      <c r="U14" s="492"/>
      <c r="V14" s="493"/>
      <c r="W14" s="397"/>
      <c r="X14" s="398"/>
      <c r="Y14" s="398"/>
      <c r="Z14" s="398"/>
      <c r="AA14" s="398"/>
      <c r="AB14" s="387"/>
      <c r="AC14" s="494">
        <v>3.7</v>
      </c>
      <c r="AD14" s="495"/>
      <c r="AE14" s="495"/>
      <c r="AF14" s="495"/>
      <c r="AG14" s="496"/>
      <c r="AH14" s="494">
        <v>4.0999999999999996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68.7</v>
      </c>
      <c r="CU14" s="506"/>
      <c r="CV14" s="506"/>
      <c r="CW14" s="506"/>
      <c r="CX14" s="506"/>
      <c r="CY14" s="506"/>
      <c r="CZ14" s="506"/>
      <c r="DA14" s="507"/>
      <c r="DB14" s="505">
        <v>86.5</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75990</v>
      </c>
      <c r="S15" s="492"/>
      <c r="T15" s="492"/>
      <c r="U15" s="492"/>
      <c r="V15" s="493"/>
      <c r="W15" s="423" t="s">
        <v>137</v>
      </c>
      <c r="X15" s="424"/>
      <c r="Y15" s="424"/>
      <c r="Z15" s="424"/>
      <c r="AA15" s="424"/>
      <c r="AB15" s="414"/>
      <c r="AC15" s="458">
        <v>16716</v>
      </c>
      <c r="AD15" s="459"/>
      <c r="AE15" s="459"/>
      <c r="AF15" s="459"/>
      <c r="AG15" s="501"/>
      <c r="AH15" s="458">
        <v>17645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11001866</v>
      </c>
      <c r="BO15" s="371"/>
      <c r="BP15" s="371"/>
      <c r="BQ15" s="371"/>
      <c r="BR15" s="371"/>
      <c r="BS15" s="371"/>
      <c r="BT15" s="371"/>
      <c r="BU15" s="372"/>
      <c r="BV15" s="370">
        <v>10874102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41.1</v>
      </c>
      <c r="AD16" s="495"/>
      <c r="AE16" s="495"/>
      <c r="AF16" s="495"/>
      <c r="AG16" s="496"/>
      <c r="AH16" s="494">
        <v>41.6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18179136</v>
      </c>
      <c r="BO16" s="408"/>
      <c r="BP16" s="408"/>
      <c r="BQ16" s="408"/>
      <c r="BR16" s="408"/>
      <c r="BS16" s="408"/>
      <c r="BT16" s="408"/>
      <c r="BU16" s="409"/>
      <c r="BV16" s="407">
        <v>18078157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22481</v>
      </c>
      <c r="AD17" s="459"/>
      <c r="AE17" s="459"/>
      <c r="AF17" s="459"/>
      <c r="AG17" s="501"/>
      <c r="AH17" s="458">
        <v>23043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13929576</v>
      </c>
      <c r="BO17" s="408"/>
      <c r="BP17" s="408"/>
      <c r="BQ17" s="408"/>
      <c r="BR17" s="408"/>
      <c r="BS17" s="408"/>
      <c r="BT17" s="408"/>
      <c r="BU17" s="409"/>
      <c r="BV17" s="407">
        <v>13753872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110.94</v>
      </c>
      <c r="M18" s="531"/>
      <c r="N18" s="531"/>
      <c r="O18" s="531"/>
      <c r="P18" s="531"/>
      <c r="Q18" s="531"/>
      <c r="R18" s="532"/>
      <c r="S18" s="532"/>
      <c r="T18" s="532"/>
      <c r="U18" s="532"/>
      <c r="V18" s="533"/>
      <c r="W18" s="425"/>
      <c r="X18" s="426"/>
      <c r="Y18" s="426"/>
      <c r="Z18" s="426"/>
      <c r="AA18" s="426"/>
      <c r="AB18" s="417"/>
      <c r="AC18" s="534">
        <v>55.3</v>
      </c>
      <c r="AD18" s="535"/>
      <c r="AE18" s="535"/>
      <c r="AF18" s="535"/>
      <c r="AG18" s="536"/>
      <c r="AH18" s="534">
        <v>54.3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20451528</v>
      </c>
      <c r="BO18" s="408"/>
      <c r="BP18" s="408"/>
      <c r="BQ18" s="408"/>
      <c r="BR18" s="408"/>
      <c r="BS18" s="408"/>
      <c r="BT18" s="408"/>
      <c r="BU18" s="409"/>
      <c r="BV18" s="407">
        <v>20037919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696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33178004</v>
      </c>
      <c r="BO19" s="408"/>
      <c r="BP19" s="408"/>
      <c r="BQ19" s="408"/>
      <c r="BR19" s="408"/>
      <c r="BS19" s="408"/>
      <c r="BT19" s="408"/>
      <c r="BU19" s="409"/>
      <c r="BV19" s="407">
        <v>34285573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28522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39564033</v>
      </c>
      <c r="BO22" s="371"/>
      <c r="BP22" s="371"/>
      <c r="BQ22" s="371"/>
      <c r="BR22" s="371"/>
      <c r="BS22" s="371"/>
      <c r="BT22" s="371"/>
      <c r="BU22" s="372"/>
      <c r="BV22" s="370">
        <v>41167669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9202582</v>
      </c>
      <c r="BO23" s="408"/>
      <c r="BP23" s="408"/>
      <c r="BQ23" s="408"/>
      <c r="BR23" s="408"/>
      <c r="BS23" s="408"/>
      <c r="BT23" s="408"/>
      <c r="BU23" s="409"/>
      <c r="BV23" s="407">
        <v>7931477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9497</v>
      </c>
      <c r="R24" s="459"/>
      <c r="S24" s="459"/>
      <c r="T24" s="459"/>
      <c r="U24" s="459"/>
      <c r="V24" s="501"/>
      <c r="W24" s="553"/>
      <c r="X24" s="554"/>
      <c r="Y24" s="555"/>
      <c r="Z24" s="457" t="s">
        <v>162</v>
      </c>
      <c r="AA24" s="437"/>
      <c r="AB24" s="437"/>
      <c r="AC24" s="437"/>
      <c r="AD24" s="437"/>
      <c r="AE24" s="437"/>
      <c r="AF24" s="437"/>
      <c r="AG24" s="438"/>
      <c r="AH24" s="458">
        <v>589</v>
      </c>
      <c r="AI24" s="459"/>
      <c r="AJ24" s="459"/>
      <c r="AK24" s="459"/>
      <c r="AL24" s="501"/>
      <c r="AM24" s="458">
        <v>1715168</v>
      </c>
      <c r="AN24" s="459"/>
      <c r="AO24" s="459"/>
      <c r="AP24" s="459"/>
      <c r="AQ24" s="459"/>
      <c r="AR24" s="501"/>
      <c r="AS24" s="458">
        <v>2912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27146866</v>
      </c>
      <c r="BO24" s="408"/>
      <c r="BP24" s="408"/>
      <c r="BQ24" s="408"/>
      <c r="BR24" s="408"/>
      <c r="BS24" s="408"/>
      <c r="BT24" s="408"/>
      <c r="BU24" s="409"/>
      <c r="BV24" s="407">
        <v>27514277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7214</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3077527</v>
      </c>
      <c r="BO25" s="371"/>
      <c r="BP25" s="371"/>
      <c r="BQ25" s="371"/>
      <c r="BR25" s="371"/>
      <c r="BS25" s="371"/>
      <c r="BT25" s="371"/>
      <c r="BU25" s="372"/>
      <c r="BV25" s="370">
        <v>2603765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6544</v>
      </c>
      <c r="R26" s="459"/>
      <c r="S26" s="459"/>
      <c r="T26" s="459"/>
      <c r="U26" s="459"/>
      <c r="V26" s="501"/>
      <c r="W26" s="553"/>
      <c r="X26" s="554"/>
      <c r="Y26" s="555"/>
      <c r="Z26" s="457" t="s">
        <v>168</v>
      </c>
      <c r="AA26" s="559"/>
      <c r="AB26" s="559"/>
      <c r="AC26" s="559"/>
      <c r="AD26" s="559"/>
      <c r="AE26" s="559"/>
      <c r="AF26" s="559"/>
      <c r="AG26" s="560"/>
      <c r="AH26" s="458">
        <v>28</v>
      </c>
      <c r="AI26" s="459"/>
      <c r="AJ26" s="459"/>
      <c r="AK26" s="459"/>
      <c r="AL26" s="501"/>
      <c r="AM26" s="458">
        <v>84028</v>
      </c>
      <c r="AN26" s="459"/>
      <c r="AO26" s="459"/>
      <c r="AP26" s="459"/>
      <c r="AQ26" s="459"/>
      <c r="AR26" s="501"/>
      <c r="AS26" s="458">
        <v>3001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4722</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152856</v>
      </c>
      <c r="BO27" s="527"/>
      <c r="BP27" s="527"/>
      <c r="BQ27" s="527"/>
      <c r="BR27" s="527"/>
      <c r="BS27" s="527"/>
      <c r="BT27" s="527"/>
      <c r="BU27" s="528"/>
      <c r="BV27" s="526">
        <v>152856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3916</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3866714</v>
      </c>
      <c r="BO28" s="371"/>
      <c r="BP28" s="371"/>
      <c r="BQ28" s="371"/>
      <c r="BR28" s="371"/>
      <c r="BS28" s="371"/>
      <c r="BT28" s="371"/>
      <c r="BU28" s="372"/>
      <c r="BV28" s="370">
        <v>3247489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18</v>
      </c>
      <c r="M29" s="459"/>
      <c r="N29" s="459"/>
      <c r="O29" s="459"/>
      <c r="P29" s="501"/>
      <c r="Q29" s="458">
        <v>3725</v>
      </c>
      <c r="R29" s="459"/>
      <c r="S29" s="459"/>
      <c r="T29" s="459"/>
      <c r="U29" s="459"/>
      <c r="V29" s="501"/>
      <c r="W29" s="556"/>
      <c r="X29" s="557"/>
      <c r="Y29" s="558"/>
      <c r="Z29" s="457" t="s">
        <v>177</v>
      </c>
      <c r="AA29" s="437"/>
      <c r="AB29" s="437"/>
      <c r="AC29" s="437"/>
      <c r="AD29" s="437"/>
      <c r="AE29" s="437"/>
      <c r="AF29" s="437"/>
      <c r="AG29" s="438"/>
      <c r="AH29" s="458">
        <v>589</v>
      </c>
      <c r="AI29" s="459"/>
      <c r="AJ29" s="459"/>
      <c r="AK29" s="459"/>
      <c r="AL29" s="501"/>
      <c r="AM29" s="458">
        <v>1715168</v>
      </c>
      <c r="AN29" s="459"/>
      <c r="AO29" s="459"/>
      <c r="AP29" s="459"/>
      <c r="AQ29" s="459"/>
      <c r="AR29" s="501"/>
      <c r="AS29" s="458">
        <v>2912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1265397</v>
      </c>
      <c r="BO29" s="408"/>
      <c r="BP29" s="408"/>
      <c r="BQ29" s="408"/>
      <c r="BR29" s="408"/>
      <c r="BS29" s="408"/>
      <c r="BT29" s="408"/>
      <c r="BU29" s="409"/>
      <c r="BV29" s="407">
        <v>1208785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4299730</v>
      </c>
      <c r="BO30" s="527"/>
      <c r="BP30" s="527"/>
      <c r="BQ30" s="527"/>
      <c r="BR30" s="527"/>
      <c r="BS30" s="527"/>
      <c r="BT30" s="527"/>
      <c r="BU30" s="528"/>
      <c r="BV30" s="526">
        <v>4290042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燕・弥彦総合事務組合（一般会計）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燕西蒲勤労者福祉サービスセンター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燕・弥彦総合事務組合（水道事業会計）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吉田環境衛生公社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新潟県三条・燕総合グラウンド施設組合（一般会計）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県央土地開発公社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西蒲原福祉事務組合（一般会計）</v>
      </c>
      <c r="BZ37" s="598"/>
      <c r="CA37" s="598"/>
      <c r="CB37" s="598"/>
      <c r="CC37" s="598"/>
      <c r="CD37" s="598"/>
      <c r="CE37" s="598"/>
      <c r="CF37" s="598"/>
      <c r="CG37" s="598"/>
      <c r="CH37" s="598"/>
      <c r="CI37" s="598"/>
      <c r="CJ37" s="598"/>
      <c r="CK37" s="598"/>
      <c r="CL37" s="598"/>
      <c r="CM37" s="598"/>
      <c r="CN37" s="169"/>
      <c r="CO37" s="597">
        <f t="shared" si="3"/>
        <v>20</v>
      </c>
      <c r="CP37" s="597"/>
      <c r="CQ37" s="598" t="str">
        <f>IF('各会計、関係団体の財政状況及び健全化判断比率'!BS10="","",'各会計、関係団体の財政状況及び健全化判断比率'!BS10)</f>
        <v>燕三条地場産業振興センター</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西蒲原福祉事務組合（西蒲原地区休日夜間急患センター事業特別会計）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三条・燕・西蒲・南蒲広域養護老人ホーム施設組合（一般会計）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新潟県市町村総合事務組合（一般会計）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新潟県市町村総合事務組合（職員退職手当支給事業特別会計）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新潟県市町村総合事務組合（消防団員等公務災害補償事業特別会計）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新潟県市町村総合事務組合（消防賞じゅつ金等支給事業特別会計）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mF+bCEjqM0WSKoO2xTU1fGBfHOix7GyZSuR7L9XiCBe30Gev6EkAXrsqVGH4Qk0p6kkTrluGO1a5AKh3iilPow==" saltValue="/lMpgUZ/DXxC1MSSGD9c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530</v>
      </c>
      <c r="D34" s="1151"/>
      <c r="E34" s="1152"/>
      <c r="F34" s="32">
        <v>6.63</v>
      </c>
      <c r="G34" s="33">
        <v>9.34</v>
      </c>
      <c r="H34" s="33">
        <v>11.18</v>
      </c>
      <c r="I34" s="33">
        <v>11.66</v>
      </c>
      <c r="J34" s="34">
        <v>10.64</v>
      </c>
      <c r="K34" s="22"/>
      <c r="L34" s="22"/>
      <c r="M34" s="22"/>
      <c r="N34" s="22"/>
      <c r="O34" s="22"/>
      <c r="P34" s="22"/>
    </row>
    <row r="35" spans="1:16" ht="39" customHeight="1" x14ac:dyDescent="0.2">
      <c r="A35" s="22"/>
      <c r="B35" s="35"/>
      <c r="C35" s="1145" t="s">
        <v>531</v>
      </c>
      <c r="D35" s="1146"/>
      <c r="E35" s="1147"/>
      <c r="F35" s="36">
        <v>0.65</v>
      </c>
      <c r="G35" s="37">
        <v>1</v>
      </c>
      <c r="H35" s="37">
        <v>2.59</v>
      </c>
      <c r="I35" s="37">
        <v>2.38</v>
      </c>
      <c r="J35" s="38">
        <v>1.97</v>
      </c>
      <c r="K35" s="22"/>
      <c r="L35" s="22"/>
      <c r="M35" s="22"/>
      <c r="N35" s="22"/>
      <c r="O35" s="22"/>
      <c r="P35" s="22"/>
    </row>
    <row r="36" spans="1:16" ht="39" customHeight="1" x14ac:dyDescent="0.2">
      <c r="A36" s="22"/>
      <c r="B36" s="35"/>
      <c r="C36" s="1145" t="s">
        <v>532</v>
      </c>
      <c r="D36" s="1146"/>
      <c r="E36" s="1147"/>
      <c r="F36" s="36">
        <v>0.65</v>
      </c>
      <c r="G36" s="37">
        <v>0.67</v>
      </c>
      <c r="H36" s="37">
        <v>0.71</v>
      </c>
      <c r="I36" s="37">
        <v>0.87</v>
      </c>
      <c r="J36" s="38">
        <v>0.87</v>
      </c>
      <c r="K36" s="22"/>
      <c r="L36" s="22"/>
      <c r="M36" s="22"/>
      <c r="N36" s="22"/>
      <c r="O36" s="22"/>
      <c r="P36" s="22"/>
    </row>
    <row r="37" spans="1:16" ht="39" customHeight="1" x14ac:dyDescent="0.2">
      <c r="A37" s="22"/>
      <c r="B37" s="35"/>
      <c r="C37" s="1145" t="s">
        <v>533</v>
      </c>
      <c r="D37" s="1146"/>
      <c r="E37" s="1147"/>
      <c r="F37" s="36">
        <v>0.97</v>
      </c>
      <c r="G37" s="37">
        <v>0.8</v>
      </c>
      <c r="H37" s="37">
        <v>0.35</v>
      </c>
      <c r="I37" s="37">
        <v>0.45</v>
      </c>
      <c r="J37" s="38">
        <v>0.56999999999999995</v>
      </c>
      <c r="K37" s="22"/>
      <c r="L37" s="22"/>
      <c r="M37" s="22"/>
      <c r="N37" s="22"/>
      <c r="O37" s="22"/>
      <c r="P37" s="22"/>
    </row>
    <row r="38" spans="1:16" ht="39" customHeight="1" x14ac:dyDescent="0.2">
      <c r="A38" s="22"/>
      <c r="B38" s="35"/>
      <c r="C38" s="1145" t="s">
        <v>534</v>
      </c>
      <c r="D38" s="1146"/>
      <c r="E38" s="1147"/>
      <c r="F38" s="36">
        <v>0.11</v>
      </c>
      <c r="G38" s="37">
        <v>0.11</v>
      </c>
      <c r="H38" s="37">
        <v>0.13</v>
      </c>
      <c r="I38" s="37">
        <v>0.14000000000000001</v>
      </c>
      <c r="J38" s="38">
        <v>0.15</v>
      </c>
      <c r="K38" s="22"/>
      <c r="L38" s="22"/>
      <c r="M38" s="22"/>
      <c r="N38" s="22"/>
      <c r="O38" s="22"/>
      <c r="P38" s="22"/>
    </row>
    <row r="39" spans="1:16" ht="39" customHeight="1" x14ac:dyDescent="0.2">
      <c r="A39" s="22"/>
      <c r="B39" s="35"/>
      <c r="C39" s="1145" t="s">
        <v>535</v>
      </c>
      <c r="D39" s="1146"/>
      <c r="E39" s="1147"/>
      <c r="F39" s="36">
        <v>0</v>
      </c>
      <c r="G39" s="37">
        <v>0</v>
      </c>
      <c r="H39" s="37">
        <v>0</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537</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456EE3MKYZN7mZhiV1MCRqc7zPsHWtARZFhS8RPZvDIIqBCFsJjFdma0EfOLjK5k/o603ZV5BkvNlzgqC+eQ==" saltValue="D08dlXXhXzR608IDHFNm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4410</v>
      </c>
      <c r="L45" s="60">
        <v>4538</v>
      </c>
      <c r="M45" s="60">
        <v>4630</v>
      </c>
      <c r="N45" s="60">
        <v>4485</v>
      </c>
      <c r="O45" s="61">
        <v>4400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1210</v>
      </c>
      <c r="L48" s="64">
        <v>1220</v>
      </c>
      <c r="M48" s="64">
        <v>1193</v>
      </c>
      <c r="N48" s="64">
        <v>1109</v>
      </c>
      <c r="O48" s="65">
        <v>919</v>
      </c>
      <c r="P48" s="48"/>
      <c r="Q48" s="48"/>
      <c r="R48" s="48"/>
      <c r="S48" s="48"/>
      <c r="T48" s="48"/>
      <c r="U48" s="48"/>
    </row>
    <row r="49" spans="1:21" ht="30.75" customHeight="1" x14ac:dyDescent="0.2">
      <c r="A49" s="48"/>
      <c r="B49" s="1155"/>
      <c r="C49" s="1156"/>
      <c r="D49" s="62"/>
      <c r="E49" s="1161" t="s">
        <v>14</v>
      </c>
      <c r="F49" s="1161"/>
      <c r="G49" s="1161"/>
      <c r="H49" s="1161"/>
      <c r="I49" s="1161"/>
      <c r="J49" s="1162"/>
      <c r="K49" s="63">
        <v>284</v>
      </c>
      <c r="L49" s="64">
        <v>299</v>
      </c>
      <c r="M49" s="64">
        <v>196</v>
      </c>
      <c r="N49" s="64">
        <v>196</v>
      </c>
      <c r="O49" s="65">
        <v>92</v>
      </c>
      <c r="P49" s="48"/>
      <c r="Q49" s="48"/>
      <c r="R49" s="48"/>
      <c r="S49" s="48"/>
      <c r="T49" s="48"/>
      <c r="U49" s="48"/>
    </row>
    <row r="50" spans="1:21" ht="30.75" customHeight="1" x14ac:dyDescent="0.2">
      <c r="A50" s="48"/>
      <c r="B50" s="1155"/>
      <c r="C50" s="1156"/>
      <c r="D50" s="62"/>
      <c r="E50" s="1161" t="s">
        <v>15</v>
      </c>
      <c r="F50" s="1161"/>
      <c r="G50" s="1161"/>
      <c r="H50" s="1161"/>
      <c r="I50" s="1161"/>
      <c r="J50" s="1162"/>
      <c r="K50" s="63">
        <v>60</v>
      </c>
      <c r="L50" s="64">
        <v>77</v>
      </c>
      <c r="M50" s="64">
        <v>76</v>
      </c>
      <c r="N50" s="64">
        <v>71</v>
      </c>
      <c r="O50" s="65">
        <v>53</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3862</v>
      </c>
      <c r="L52" s="64">
        <v>3863</v>
      </c>
      <c r="M52" s="64">
        <v>3661</v>
      </c>
      <c r="N52" s="64">
        <v>3619</v>
      </c>
      <c r="O52" s="65">
        <v>3438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2102</v>
      </c>
      <c r="L53" s="69">
        <v>2271</v>
      </c>
      <c r="M53" s="69">
        <v>2434</v>
      </c>
      <c r="N53" s="69">
        <v>2242</v>
      </c>
      <c r="O53" s="70">
        <v>2026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9rB65GqNZPZKhgdLsQBmGpLbtBYxryW0iwD4SiipSG8QEWyERlrcRGV1taba2n2lCcK+PKgKDIhbjm5rqjcw==" saltValue="2CFRes46ZRJui5Gzg5yn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46569</v>
      </c>
      <c r="J41" s="344">
        <v>44975</v>
      </c>
      <c r="K41" s="344">
        <v>43525</v>
      </c>
      <c r="L41" s="344">
        <v>41168</v>
      </c>
      <c r="M41" s="345">
        <v>39564</v>
      </c>
    </row>
    <row r="42" spans="2:13" ht="27.75" customHeight="1" x14ac:dyDescent="0.2">
      <c r="B42" s="1186"/>
      <c r="C42" s="1187"/>
      <c r="D42" s="106"/>
      <c r="E42" s="1192" t="s">
        <v>32</v>
      </c>
      <c r="F42" s="1192"/>
      <c r="G42" s="1192"/>
      <c r="H42" s="1193"/>
      <c r="I42" s="346">
        <v>609</v>
      </c>
      <c r="J42" s="347">
        <v>538</v>
      </c>
      <c r="K42" s="347">
        <v>467</v>
      </c>
      <c r="L42" s="347">
        <v>397</v>
      </c>
      <c r="M42" s="348">
        <v>335</v>
      </c>
    </row>
    <row r="43" spans="2:13" ht="27.75" customHeight="1" x14ac:dyDescent="0.2">
      <c r="B43" s="1186"/>
      <c r="C43" s="1187"/>
      <c r="D43" s="106"/>
      <c r="E43" s="1192" t="s">
        <v>33</v>
      </c>
      <c r="F43" s="1192"/>
      <c r="G43" s="1192"/>
      <c r="H43" s="1193"/>
      <c r="I43" s="346">
        <v>16133</v>
      </c>
      <c r="J43" s="347">
        <v>16060</v>
      </c>
      <c r="K43" s="347">
        <v>15870</v>
      </c>
      <c r="L43" s="347">
        <v>15035</v>
      </c>
      <c r="M43" s="348">
        <v>14257</v>
      </c>
    </row>
    <row r="44" spans="2:13" ht="27.75" customHeight="1" x14ac:dyDescent="0.2">
      <c r="B44" s="1186"/>
      <c r="C44" s="1187"/>
      <c r="D44" s="106"/>
      <c r="E44" s="1192" t="s">
        <v>34</v>
      </c>
      <c r="F44" s="1192"/>
      <c r="G44" s="1192"/>
      <c r="H44" s="1193"/>
      <c r="I44" s="346">
        <v>934</v>
      </c>
      <c r="J44" s="347">
        <v>723</v>
      </c>
      <c r="K44" s="347">
        <v>584</v>
      </c>
      <c r="L44" s="347">
        <v>914</v>
      </c>
      <c r="M44" s="348">
        <v>1025</v>
      </c>
    </row>
    <row r="45" spans="2:13" ht="27.75" customHeight="1" x14ac:dyDescent="0.2">
      <c r="B45" s="1186"/>
      <c r="C45" s="1187"/>
      <c r="D45" s="106"/>
      <c r="E45" s="1192" t="s">
        <v>35</v>
      </c>
      <c r="F45" s="1192"/>
      <c r="G45" s="1192"/>
      <c r="H45" s="1193"/>
      <c r="I45" s="346">
        <v>5016</v>
      </c>
      <c r="J45" s="347">
        <v>4966</v>
      </c>
      <c r="K45" s="347">
        <v>4762</v>
      </c>
      <c r="L45" s="347">
        <v>4461</v>
      </c>
      <c r="M45" s="348">
        <v>4429</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8681</v>
      </c>
      <c r="J50" s="347">
        <v>9827</v>
      </c>
      <c r="K50" s="347">
        <v>10588</v>
      </c>
      <c r="L50" s="347">
        <v>10613</v>
      </c>
      <c r="M50" s="348">
        <v>11350</v>
      </c>
    </row>
    <row r="51" spans="2:13" ht="27.75" customHeight="1" x14ac:dyDescent="0.2">
      <c r="B51" s="1186"/>
      <c r="C51" s="1187"/>
      <c r="D51" s="106"/>
      <c r="E51" s="1192" t="s">
        <v>42</v>
      </c>
      <c r="F51" s="1192"/>
      <c r="G51" s="1192"/>
      <c r="H51" s="1193"/>
      <c r="I51" s="346">
        <v>49</v>
      </c>
      <c r="J51" s="347">
        <v>41</v>
      </c>
      <c r="K51" s="347">
        <v>18</v>
      </c>
      <c r="L51" s="347">
        <v>12</v>
      </c>
      <c r="M51" s="348" t="s">
        <v>486</v>
      </c>
    </row>
    <row r="52" spans="2:13" ht="27.75" customHeight="1" x14ac:dyDescent="0.2">
      <c r="B52" s="1188"/>
      <c r="C52" s="1189"/>
      <c r="D52" s="106"/>
      <c r="E52" s="1192" t="s">
        <v>43</v>
      </c>
      <c r="F52" s="1192"/>
      <c r="G52" s="1192"/>
      <c r="H52" s="1193"/>
      <c r="I52" s="346">
        <v>42155</v>
      </c>
      <c r="J52" s="347">
        <v>40999</v>
      </c>
      <c r="K52" s="347">
        <v>39376</v>
      </c>
      <c r="L52" s="347">
        <v>36143</v>
      </c>
      <c r="M52" s="348">
        <v>36010</v>
      </c>
    </row>
    <row r="53" spans="2:13" ht="27.75" customHeight="1" thickBot="1" x14ac:dyDescent="0.25">
      <c r="B53" s="1199" t="s">
        <v>19</v>
      </c>
      <c r="C53" s="1200"/>
      <c r="D53" s="110"/>
      <c r="E53" s="1201" t="s">
        <v>44</v>
      </c>
      <c r="F53" s="1201"/>
      <c r="G53" s="1201"/>
      <c r="H53" s="1202"/>
      <c r="I53" s="349">
        <v>18376</v>
      </c>
      <c r="J53" s="350">
        <v>16394</v>
      </c>
      <c r="K53" s="350">
        <v>15225</v>
      </c>
      <c r="L53" s="350">
        <v>15206</v>
      </c>
      <c r="M53" s="351">
        <v>12251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gMq2JBiFD+xYy2iPb3MZrpHXgP7E2UJAvVmSUWUUyqZKF6NW8Dak/K/8uHy4oxCWeLY0LBukZdTNoxowbtzbvg==" saltValue="UiffqjmBXJNqSnk/bH1a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3571</v>
      </c>
      <c r="G55" s="352">
        <v>3247</v>
      </c>
      <c r="H55" s="353">
        <v>3867</v>
      </c>
    </row>
    <row r="56" spans="2:8" ht="52.5" customHeight="1" x14ac:dyDescent="0.2">
      <c r="B56" s="122"/>
      <c r="C56" s="1213" t="s">
        <v>47</v>
      </c>
      <c r="D56" s="1213"/>
      <c r="E56" s="1214"/>
      <c r="F56" s="354">
        <v>918</v>
      </c>
      <c r="G56" s="354">
        <v>1209</v>
      </c>
      <c r="H56" s="355">
        <v>1265</v>
      </c>
    </row>
    <row r="57" spans="2:8" ht="53.25" customHeight="1" x14ac:dyDescent="0.2">
      <c r="B57" s="122"/>
      <c r="C57" s="1215" t="s">
        <v>48</v>
      </c>
      <c r="D57" s="1215"/>
      <c r="E57" s="1216"/>
      <c r="F57" s="356">
        <v>4201</v>
      </c>
      <c r="G57" s="356">
        <v>4290</v>
      </c>
      <c r="H57" s="357">
        <v>4300</v>
      </c>
    </row>
    <row r="58" spans="2:8" ht="45.75" customHeight="1" x14ac:dyDescent="0.2">
      <c r="B58" s="123"/>
      <c r="C58" s="1203" t="s">
        <v>556</v>
      </c>
      <c r="D58" s="1204"/>
      <c r="E58" s="1205"/>
      <c r="F58" s="358">
        <v>3696</v>
      </c>
      <c r="G58" s="358">
        <v>3795</v>
      </c>
      <c r="H58" s="359">
        <v>3350</v>
      </c>
    </row>
    <row r="59" spans="2:8" ht="45.75" customHeight="1" x14ac:dyDescent="0.2">
      <c r="B59" s="123"/>
      <c r="C59" s="1203" t="s">
        <v>557</v>
      </c>
      <c r="D59" s="1204"/>
      <c r="E59" s="1205"/>
      <c r="F59" s="358"/>
      <c r="G59" s="358"/>
      <c r="H59" s="359">
        <v>470</v>
      </c>
    </row>
    <row r="60" spans="2:8" ht="45.75" customHeight="1" x14ac:dyDescent="0.2">
      <c r="B60" s="123"/>
      <c r="C60" s="1203" t="s">
        <v>558</v>
      </c>
      <c r="D60" s="1204"/>
      <c r="E60" s="1205"/>
      <c r="F60" s="358">
        <v>216</v>
      </c>
      <c r="G60" s="358">
        <v>216</v>
      </c>
      <c r="H60" s="359">
        <v>216</v>
      </c>
    </row>
    <row r="61" spans="2:8" ht="45.75" customHeight="1" x14ac:dyDescent="0.2">
      <c r="B61" s="123"/>
      <c r="C61" s="1203" t="s">
        <v>559</v>
      </c>
      <c r="D61" s="1204"/>
      <c r="E61" s="1205"/>
      <c r="F61" s="358">
        <v>127</v>
      </c>
      <c r="G61" s="358">
        <v>124</v>
      </c>
      <c r="H61" s="359">
        <v>131</v>
      </c>
    </row>
    <row r="62" spans="2:8" ht="45.75" customHeight="1" thickBot="1" x14ac:dyDescent="0.25">
      <c r="B62" s="124"/>
      <c r="C62" s="1206" t="s">
        <v>560</v>
      </c>
      <c r="D62" s="1207"/>
      <c r="E62" s="1208"/>
      <c r="F62" s="360">
        <v>84</v>
      </c>
      <c r="G62" s="360">
        <v>69</v>
      </c>
      <c r="H62" s="361">
        <v>45</v>
      </c>
    </row>
    <row r="63" spans="2:8" ht="52.5" customHeight="1" thickBot="1" x14ac:dyDescent="0.25">
      <c r="B63" s="125"/>
      <c r="C63" s="1209" t="s">
        <v>49</v>
      </c>
      <c r="D63" s="1209"/>
      <c r="E63" s="1210"/>
      <c r="F63" s="362">
        <v>8690</v>
      </c>
      <c r="G63" s="362">
        <v>8746</v>
      </c>
      <c r="H63" s="363">
        <v>9432</v>
      </c>
    </row>
    <row r="64" spans="2:8" ht="13.2" x14ac:dyDescent="0.2"/>
  </sheetData>
  <sheetProtection algorithmName="SHA-512" hashValue="avRVEY3K6n7FLIQFy2MIJKNnV2NN1zfThKfRaazvrzEgExeCXwlt+s/zPJcN3wS3QOJkzFcUEB1P2q4n0XFZXQ==" saltValue="KJv8G4kjUat2grvJHG/X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45217</v>
      </c>
      <c r="E3" s="144"/>
      <c r="F3" s="145">
        <v>63812</v>
      </c>
      <c r="G3" s="146"/>
      <c r="H3" s="147"/>
    </row>
    <row r="4" spans="1:8" x14ac:dyDescent="0.2">
      <c r="A4" s="148"/>
      <c r="B4" s="149"/>
      <c r="C4" s="150"/>
      <c r="D4" s="151">
        <v>31988</v>
      </c>
      <c r="E4" s="152"/>
      <c r="F4" s="153">
        <v>33848</v>
      </c>
      <c r="G4" s="154"/>
      <c r="H4" s="155"/>
    </row>
    <row r="5" spans="1:8" x14ac:dyDescent="0.2">
      <c r="A5" s="136" t="s">
        <v>518</v>
      </c>
      <c r="B5" s="141"/>
      <c r="C5" s="142"/>
      <c r="D5" s="143">
        <v>49236</v>
      </c>
      <c r="E5" s="144"/>
      <c r="F5" s="145">
        <v>54225</v>
      </c>
      <c r="G5" s="146"/>
      <c r="H5" s="147"/>
    </row>
    <row r="6" spans="1:8" x14ac:dyDescent="0.2">
      <c r="A6" s="148"/>
      <c r="B6" s="149"/>
      <c r="C6" s="150"/>
      <c r="D6" s="151">
        <v>24153</v>
      </c>
      <c r="E6" s="152"/>
      <c r="F6" s="153">
        <v>27337</v>
      </c>
      <c r="G6" s="154"/>
      <c r="H6" s="155"/>
    </row>
    <row r="7" spans="1:8" x14ac:dyDescent="0.2">
      <c r="A7" s="136" t="s">
        <v>519</v>
      </c>
      <c r="B7" s="141"/>
      <c r="C7" s="142"/>
      <c r="D7" s="143">
        <v>66722</v>
      </c>
      <c r="E7" s="144"/>
      <c r="F7" s="145">
        <v>54016</v>
      </c>
      <c r="G7" s="146"/>
      <c r="H7" s="147"/>
    </row>
    <row r="8" spans="1:8" x14ac:dyDescent="0.2">
      <c r="A8" s="148"/>
      <c r="B8" s="149"/>
      <c r="C8" s="150"/>
      <c r="D8" s="151">
        <v>43544</v>
      </c>
      <c r="E8" s="152"/>
      <c r="F8" s="153">
        <v>28078</v>
      </c>
      <c r="G8" s="154"/>
      <c r="H8" s="155"/>
    </row>
    <row r="9" spans="1:8" x14ac:dyDescent="0.2">
      <c r="A9" s="136" t="s">
        <v>520</v>
      </c>
      <c r="B9" s="141"/>
      <c r="C9" s="142"/>
      <c r="D9" s="143">
        <v>52359</v>
      </c>
      <c r="E9" s="144"/>
      <c r="F9" s="145">
        <v>52786</v>
      </c>
      <c r="G9" s="146"/>
      <c r="H9" s="147"/>
    </row>
    <row r="10" spans="1:8" x14ac:dyDescent="0.2">
      <c r="A10" s="148"/>
      <c r="B10" s="149"/>
      <c r="C10" s="150"/>
      <c r="D10" s="151">
        <v>25377</v>
      </c>
      <c r="E10" s="152"/>
      <c r="F10" s="153">
        <v>28742</v>
      </c>
      <c r="G10" s="154"/>
      <c r="H10" s="155"/>
    </row>
    <row r="11" spans="1:8" x14ac:dyDescent="0.2">
      <c r="A11" s="136" t="s">
        <v>521</v>
      </c>
      <c r="B11" s="141"/>
      <c r="C11" s="142"/>
      <c r="D11" s="143">
        <v>71604</v>
      </c>
      <c r="E11" s="144"/>
      <c r="F11" s="145">
        <v>58465</v>
      </c>
      <c r="G11" s="146"/>
      <c r="H11" s="147"/>
    </row>
    <row r="12" spans="1:8" x14ac:dyDescent="0.2">
      <c r="A12" s="148"/>
      <c r="B12" s="149"/>
      <c r="C12" s="156"/>
      <c r="D12" s="151">
        <v>53502</v>
      </c>
      <c r="E12" s="152"/>
      <c r="F12" s="153">
        <v>34452</v>
      </c>
      <c r="G12" s="154"/>
      <c r="H12" s="155"/>
    </row>
    <row r="13" spans="1:8" x14ac:dyDescent="0.2">
      <c r="A13" s="136"/>
      <c r="B13" s="141"/>
      <c r="C13" s="157"/>
      <c r="D13" s="158">
        <v>57028</v>
      </c>
      <c r="E13" s="159"/>
      <c r="F13" s="160">
        <v>56661</v>
      </c>
      <c r="G13" s="161"/>
      <c r="H13" s="147"/>
    </row>
    <row r="14" spans="1:8" x14ac:dyDescent="0.2">
      <c r="A14" s="148"/>
      <c r="B14" s="149"/>
      <c r="C14" s="150"/>
      <c r="D14" s="151">
        <v>35713</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6.64</v>
      </c>
      <c r="C19" s="162">
        <f>ROUND(VALUE(SUBSTITUTE(実質収支比率等に係る経年分析!G$48,"▲","-")),2)</f>
        <v>9.34</v>
      </c>
      <c r="D19" s="162">
        <f>ROUND(VALUE(SUBSTITUTE(実質収支比率等に係る経年分析!H$48,"▲","-")),2)</f>
        <v>11.18</v>
      </c>
      <c r="E19" s="162">
        <f>ROUND(VALUE(SUBSTITUTE(実質収支比率等に係る経年分析!I$48,"▲","-")),2)</f>
        <v>11.67</v>
      </c>
      <c r="F19" s="162">
        <f>ROUND(VALUE(SUBSTITUTE(実質収支比率等に係る経年分析!J$48,"▲","-")),2)</f>
        <v>10.64</v>
      </c>
    </row>
    <row r="20" spans="1:11" x14ac:dyDescent="0.2">
      <c r="A20" s="162" t="s">
        <v>53</v>
      </c>
      <c r="B20" s="162">
        <f>ROUND(VALUE(SUBSTITUTE(実質収支比率等に係る経年分析!F$47,"▲","-")),2)</f>
        <v>12.37</v>
      </c>
      <c r="C20" s="162">
        <f>ROUND(VALUE(SUBSTITUTE(実質収支比率等に係る経年分析!G$47,"▲","-")),2)</f>
        <v>15.03</v>
      </c>
      <c r="D20" s="162">
        <f>ROUND(VALUE(SUBSTITUTE(実質収支比率等に係る経年分析!H$47,"▲","-")),2)</f>
        <v>17.23</v>
      </c>
      <c r="E20" s="162">
        <f>ROUND(VALUE(SUBSTITUTE(実質収支比率等に係る経年分析!I$47,"▲","-")),2)</f>
        <v>15.36</v>
      </c>
      <c r="F20" s="162">
        <f>ROUND(VALUE(SUBSTITUTE(実質収支比率等に係る経年分析!J$47,"▲","-")),2)</f>
        <v>18.25</v>
      </c>
    </row>
    <row r="21" spans="1:11" x14ac:dyDescent="0.2">
      <c r="A21" s="162" t="s">
        <v>54</v>
      </c>
      <c r="B21" s="162">
        <f>IF(ISNUMBER(VALUE(SUBSTITUTE(実質収支比率等に係る経年分析!F$49,"▲","-"))),ROUND(VALUE(SUBSTITUTE(実質収支比率等に係る経年分析!F$49,"▲","-")),2),NA())</f>
        <v>2.2200000000000002</v>
      </c>
      <c r="C21" s="162">
        <f>IF(ISNUMBER(VALUE(SUBSTITUTE(実質収支比率等に係る経年分析!G$49,"▲","-"))),ROUND(VALUE(SUBSTITUTE(実質収支比率等に係る経年分析!G$49,"▲","-")),2),NA())</f>
        <v>5.86</v>
      </c>
      <c r="D21" s="162">
        <f>IF(ISNUMBER(VALUE(SUBSTITUTE(実質収支比率等に係る経年分析!H$49,"▲","-"))),ROUND(VALUE(SUBSTITUTE(実質収支比率等に係る経年分析!H$49,"▲","-")),2),NA())</f>
        <v>3.5</v>
      </c>
      <c r="E21" s="162">
        <f>IF(ISNUMBER(VALUE(SUBSTITUTE(実質収支比率等に係る経年分析!I$49,"▲","-"))),ROUND(VALUE(SUBSTITUTE(実質収支比率等に係る経年分析!I$49,"▲","-")),2),NA())</f>
        <v>-0.82</v>
      </c>
      <c r="F21" s="162">
        <f>IF(ISNUMBER(VALUE(SUBSTITUTE(実質収支比率等に係る経年分析!J$49,"▲","-"))),ROUND(VALUE(SUBSTITUTE(実質収支比率等に係る経年分析!J$49,"▲","-")),2),NA())</f>
        <v>1.93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土地取得特別会計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0.14000000000000001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0.56999999999999995</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0.87</v>
      </c>
    </row>
    <row r="35" spans="1:16" x14ac:dyDescent="0.2">
      <c r="A35" s="163" t="str">
        <f>IF(連結実質赤字比率に係る赤字・黒字の構成分析!C$35="",NA(),連結実質赤字比率に係る赤字・黒字の構成分析!C$35)</f>
        <v>介護保険事業特別会計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0.65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2.59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1.97</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6.63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9.34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11.18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11.66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10.64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3862</v>
      </c>
      <c r="E42" s="164"/>
      <c r="F42" s="164"/>
      <c r="G42" s="164">
        <f>'実質公債費比率（分子）の構造'!L$52</f>
        <v>3863</v>
      </c>
      <c r="H42" s="164"/>
      <c r="I42" s="164"/>
      <c r="J42" s="164">
        <f>'実質公債費比率（分子）の構造'!M$52</f>
        <v>3661</v>
      </c>
      <c r="K42" s="164"/>
      <c r="L42" s="164"/>
      <c r="M42" s="164">
        <f>'実質公債費比率（分子）の構造'!N$52</f>
        <v>3619</v>
      </c>
      <c r="N42" s="164"/>
      <c r="O42" s="164"/>
      <c r="P42" s="164">
        <f>'実質公債費比率（分子）の構造'!O$52</f>
        <v>3438</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62</v>
      </c>
      <c r="B44" s="164">
        <f>'実質公債費比率（分子）の構造'!K$50</f>
        <v>60</v>
      </c>
      <c r="C44" s="164"/>
      <c r="D44" s="164"/>
      <c r="E44" s="164">
        <f>'実質公債費比率（分子）の構造'!L$50</f>
        <v>77</v>
      </c>
      <c r="F44" s="164"/>
      <c r="G44" s="164"/>
      <c r="H44" s="164">
        <f>'実質公債費比率（分子）の構造'!M$50</f>
        <v>76</v>
      </c>
      <c r="I44" s="164"/>
      <c r="J44" s="164"/>
      <c r="K44" s="164">
        <f>'実質公債費比率（分子）の構造'!N$50</f>
        <v>71</v>
      </c>
      <c r="L44" s="164"/>
      <c r="M44" s="164"/>
      <c r="N44" s="164">
        <f>'実質公債費比率（分子）の構造'!O$50</f>
        <v>53</v>
      </c>
      <c r="O44" s="164"/>
      <c r="P44" s="164"/>
    </row>
    <row r="45" spans="1:16" x14ac:dyDescent="0.2">
      <c r="A45" s="164" t="s">
        <v>63</v>
      </c>
      <c r="B45" s="164">
        <f>'実質公債費比率（分子）の構造'!K$49</f>
        <v>284</v>
      </c>
      <c r="C45" s="164"/>
      <c r="D45" s="164"/>
      <c r="E45" s="164">
        <f>'実質公債費比率（分子）の構造'!L$49</f>
        <v>299</v>
      </c>
      <c r="F45" s="164"/>
      <c r="G45" s="164"/>
      <c r="H45" s="164">
        <f>'実質公債費比率（分子）の構造'!M$49</f>
        <v>196</v>
      </c>
      <c r="I45" s="164"/>
      <c r="J45" s="164"/>
      <c r="K45" s="164">
        <f>'実質公債費比率（分子）の構造'!N$49</f>
        <v>196</v>
      </c>
      <c r="L45" s="164"/>
      <c r="M45" s="164"/>
      <c r="N45" s="164">
        <f>'実質公債費比率（分子）の構造'!O$49</f>
        <v>92</v>
      </c>
      <c r="O45" s="164"/>
      <c r="P45" s="164"/>
    </row>
    <row r="46" spans="1:16" x14ac:dyDescent="0.2">
      <c r="A46" s="164" t="s">
        <v>64</v>
      </c>
      <c r="B46" s="164">
        <f>'実質公債費比率（分子）の構造'!K$48</f>
        <v>1210</v>
      </c>
      <c r="C46" s="164"/>
      <c r="D46" s="164"/>
      <c r="E46" s="164">
        <f>'実質公債費比率（分子）の構造'!L$48</f>
        <v>1220</v>
      </c>
      <c r="F46" s="164"/>
      <c r="G46" s="164"/>
      <c r="H46" s="164">
        <f>'実質公債費比率（分子）の構造'!M$48</f>
        <v>1193</v>
      </c>
      <c r="I46" s="164"/>
      <c r="J46" s="164"/>
      <c r="K46" s="164">
        <f>'実質公債費比率（分子）の構造'!N$48</f>
        <v>1109</v>
      </c>
      <c r="L46" s="164"/>
      <c r="M46" s="164"/>
      <c r="N46" s="164">
        <f>'実質公債費比率（分子）の構造'!O$48</f>
        <v>919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4410</v>
      </c>
      <c r="C49" s="164"/>
      <c r="D49" s="164"/>
      <c r="E49" s="164">
        <f>'実質公債費比率（分子）の構造'!L$45</f>
        <v>4538</v>
      </c>
      <c r="F49" s="164"/>
      <c r="G49" s="164"/>
      <c r="H49" s="164">
        <f>'実質公債費比率（分子）の構造'!M$45</f>
        <v>4630</v>
      </c>
      <c r="I49" s="164"/>
      <c r="J49" s="164"/>
      <c r="K49" s="164">
        <f>'実質公債費比率（分子）の構造'!N$45</f>
        <v>4485</v>
      </c>
      <c r="L49" s="164"/>
      <c r="M49" s="164"/>
      <c r="N49" s="164">
        <f>'実質公債費比率（分子）の構造'!O$45</f>
        <v>4400</v>
      </c>
      <c r="O49" s="164"/>
      <c r="P49" s="164"/>
    </row>
    <row r="50" spans="1:16" x14ac:dyDescent="0.2">
      <c r="A50" s="164" t="s">
        <v>67</v>
      </c>
      <c r="B50" s="164" t="e">
        <f>NA()</f>
        <v>#N/A</v>
      </c>
      <c r="C50" s="164">
        <f>IF(ISNUMBER('実質公債費比率（分子）の構造'!K$53),'実質公債費比率（分子）の構造'!K$53,NA())</f>
        <v>2102</v>
      </c>
      <c r="D50" s="164" t="e">
        <f>NA()</f>
        <v>#N/A</v>
      </c>
      <c r="E50" s="164" t="e">
        <f>NA()</f>
        <v>#N/A</v>
      </c>
      <c r="F50" s="164">
        <f>IF(ISNUMBER('実質公債費比率（分子）の構造'!L$53),'実質公債費比率（分子）の構造'!L$53,NA())</f>
        <v>2271</v>
      </c>
      <c r="G50" s="164" t="e">
        <f>NA()</f>
        <v>#N/A</v>
      </c>
      <c r="H50" s="164" t="e">
        <f>NA()</f>
        <v>#N/A</v>
      </c>
      <c r="I50" s="164">
        <f>IF(ISNUMBER('実質公債費比率（分子）の構造'!M$53),'実質公債費比率（分子）の構造'!M$53,NA())</f>
        <v>2434</v>
      </c>
      <c r="J50" s="164" t="e">
        <f>NA()</f>
        <v>#N/A</v>
      </c>
      <c r="K50" s="164" t="e">
        <f>NA()</f>
        <v>#N/A</v>
      </c>
      <c r="L50" s="164">
        <f>IF(ISNUMBER('実質公債費比率（分子）の構造'!N$53),'実質公債費比率（分子）の構造'!N$53,NA())</f>
        <v>2242</v>
      </c>
      <c r="M50" s="164" t="e">
        <f>NA()</f>
        <v>#N/A</v>
      </c>
      <c r="N50" s="164" t="e">
        <f>NA()</f>
        <v>#N/A</v>
      </c>
      <c r="O50" s="164">
        <f>IF(ISNUMBER('実質公債費比率（分子）の構造'!O$53),'実質公債費比率（分子）の構造'!O$53,NA())</f>
        <v>2026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42155</v>
      </c>
      <c r="E56" s="163"/>
      <c r="F56" s="163"/>
      <c r="G56" s="163">
        <f>'将来負担比率（分子）の構造'!J$52</f>
        <v>40999</v>
      </c>
      <c r="H56" s="163"/>
      <c r="I56" s="163"/>
      <c r="J56" s="163">
        <f>'将来負担比率（分子）の構造'!K$52</f>
        <v>39376</v>
      </c>
      <c r="K56" s="163"/>
      <c r="L56" s="163"/>
      <c r="M56" s="163">
        <f>'将来負担比率（分子）の構造'!L$52</f>
        <v>36143</v>
      </c>
      <c r="N56" s="163"/>
      <c r="O56" s="163"/>
      <c r="P56" s="163">
        <f>'将来負担比率（分子）の構造'!M$52</f>
        <v>36010</v>
      </c>
    </row>
    <row r="57" spans="1:16" x14ac:dyDescent="0.2">
      <c r="A57" s="163" t="s">
        <v>42</v>
      </c>
      <c r="B57" s="163"/>
      <c r="C57" s="163"/>
      <c r="D57" s="163">
        <f>'将来負担比率（分子）の構造'!I$51</f>
        <v>49</v>
      </c>
      <c r="E57" s="163"/>
      <c r="F57" s="163"/>
      <c r="G57" s="163">
        <f>'将来負担比率（分子）の構造'!J$51</f>
        <v>41</v>
      </c>
      <c r="H57" s="163"/>
      <c r="I57" s="163"/>
      <c r="J57" s="163">
        <f>'将来負担比率（分子）の構造'!K$51</f>
        <v>18</v>
      </c>
      <c r="K57" s="163"/>
      <c r="L57" s="163"/>
      <c r="M57" s="163">
        <f>'将来負担比率（分子）の構造'!L$51</f>
        <v>12</v>
      </c>
      <c r="N57" s="163"/>
      <c r="O57" s="163"/>
      <c r="P57" s="163" t="str">
        <f>'将来負担比率（分子）の構造'!M$51</f>
        <v>-</v>
      </c>
    </row>
    <row r="58" spans="1:16" x14ac:dyDescent="0.2">
      <c r="A58" s="163" t="s">
        <v>41</v>
      </c>
      <c r="B58" s="163"/>
      <c r="C58" s="163"/>
      <c r="D58" s="163">
        <f>'将来負担比率（分子）の構造'!I$50</f>
        <v>8681</v>
      </c>
      <c r="E58" s="163"/>
      <c r="F58" s="163"/>
      <c r="G58" s="163">
        <f>'将来負担比率（分子）の構造'!J$50</f>
        <v>9827</v>
      </c>
      <c r="H58" s="163"/>
      <c r="I58" s="163"/>
      <c r="J58" s="163">
        <f>'将来負担比率（分子）の構造'!K$50</f>
        <v>10588</v>
      </c>
      <c r="K58" s="163"/>
      <c r="L58" s="163"/>
      <c r="M58" s="163">
        <f>'将来負担比率（分子）の構造'!L$50</f>
        <v>10613</v>
      </c>
      <c r="N58" s="163"/>
      <c r="O58" s="163"/>
      <c r="P58" s="163">
        <f>'将来負担比率（分子）の構造'!M$50</f>
        <v>11350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5016</v>
      </c>
      <c r="C62" s="163"/>
      <c r="D62" s="163"/>
      <c r="E62" s="163">
        <f>'将来負担比率（分子）の構造'!J$45</f>
        <v>4966</v>
      </c>
      <c r="F62" s="163"/>
      <c r="G62" s="163"/>
      <c r="H62" s="163">
        <f>'将来負担比率（分子）の構造'!K$45</f>
        <v>4762</v>
      </c>
      <c r="I62" s="163"/>
      <c r="J62" s="163"/>
      <c r="K62" s="163">
        <f>'将来負担比率（分子）の構造'!L$45</f>
        <v>4461</v>
      </c>
      <c r="L62" s="163"/>
      <c r="M62" s="163"/>
      <c r="N62" s="163">
        <f>'将来負担比率（分子）の構造'!M$45</f>
        <v>4429</v>
      </c>
      <c r="O62" s="163"/>
      <c r="P62" s="163"/>
    </row>
    <row r="63" spans="1:16" x14ac:dyDescent="0.2">
      <c r="A63" s="163" t="s">
        <v>34</v>
      </c>
      <c r="B63" s="163">
        <f>'将来負担比率（分子）の構造'!I$44</f>
        <v>934</v>
      </c>
      <c r="C63" s="163"/>
      <c r="D63" s="163"/>
      <c r="E63" s="163">
        <f>'将来負担比率（分子）の構造'!J$44</f>
        <v>723</v>
      </c>
      <c r="F63" s="163"/>
      <c r="G63" s="163"/>
      <c r="H63" s="163">
        <f>'将来負担比率（分子）の構造'!K$44</f>
        <v>584</v>
      </c>
      <c r="I63" s="163"/>
      <c r="J63" s="163"/>
      <c r="K63" s="163">
        <f>'将来負担比率（分子）の構造'!L$44</f>
        <v>914</v>
      </c>
      <c r="L63" s="163"/>
      <c r="M63" s="163"/>
      <c r="N63" s="163">
        <f>'将来負担比率（分子）の構造'!M$44</f>
        <v>1025</v>
      </c>
      <c r="O63" s="163"/>
      <c r="P63" s="163"/>
    </row>
    <row r="64" spans="1:16" x14ac:dyDescent="0.2">
      <c r="A64" s="163" t="s">
        <v>33</v>
      </c>
      <c r="B64" s="163">
        <f>'将来負担比率（分子）の構造'!I$43</f>
        <v>16133</v>
      </c>
      <c r="C64" s="163"/>
      <c r="D64" s="163"/>
      <c r="E64" s="163">
        <f>'将来負担比率（分子）の構造'!J$43</f>
        <v>16060</v>
      </c>
      <c r="F64" s="163"/>
      <c r="G64" s="163"/>
      <c r="H64" s="163">
        <f>'将来負担比率（分子）の構造'!K$43</f>
        <v>15870</v>
      </c>
      <c r="I64" s="163"/>
      <c r="J64" s="163"/>
      <c r="K64" s="163">
        <f>'将来負担比率（分子）の構造'!L$43</f>
        <v>15035</v>
      </c>
      <c r="L64" s="163"/>
      <c r="M64" s="163"/>
      <c r="N64" s="163">
        <f>'将来負担比率（分子）の構造'!M$43</f>
        <v>14257</v>
      </c>
      <c r="O64" s="163"/>
      <c r="P64" s="163"/>
    </row>
    <row r="65" spans="1:16" x14ac:dyDescent="0.2">
      <c r="A65" s="163" t="s">
        <v>32</v>
      </c>
      <c r="B65" s="163">
        <f>'将来負担比率（分子）の構造'!I$42</f>
        <v>609</v>
      </c>
      <c r="C65" s="163"/>
      <c r="D65" s="163"/>
      <c r="E65" s="163">
        <f>'将来負担比率（分子）の構造'!J$42</f>
        <v>538</v>
      </c>
      <c r="F65" s="163"/>
      <c r="G65" s="163"/>
      <c r="H65" s="163">
        <f>'将来負担比率（分子）の構造'!K$42</f>
        <v>467</v>
      </c>
      <c r="I65" s="163"/>
      <c r="J65" s="163"/>
      <c r="K65" s="163">
        <f>'将来負担比率（分子）の構造'!L$42</f>
        <v>397</v>
      </c>
      <c r="L65" s="163"/>
      <c r="M65" s="163"/>
      <c r="N65" s="163">
        <f>'将来負担比率（分子）の構造'!M$42</f>
        <v>335</v>
      </c>
      <c r="O65" s="163"/>
      <c r="P65" s="163"/>
    </row>
    <row r="66" spans="1:16" x14ac:dyDescent="0.2">
      <c r="A66" s="163" t="s">
        <v>31</v>
      </c>
      <c r="B66" s="163">
        <f>'将来負担比率（分子）の構造'!I$41</f>
        <v>46569</v>
      </c>
      <c r="C66" s="163"/>
      <c r="D66" s="163"/>
      <c r="E66" s="163">
        <f>'将来負担比率（分子）の構造'!J$41</f>
        <v>44975</v>
      </c>
      <c r="F66" s="163"/>
      <c r="G66" s="163"/>
      <c r="H66" s="163">
        <f>'将来負担比率（分子）の構造'!K$41</f>
        <v>43525</v>
      </c>
      <c r="I66" s="163"/>
      <c r="J66" s="163"/>
      <c r="K66" s="163">
        <f>'将来負担比率（分子）の構造'!L$41</f>
        <v>41168</v>
      </c>
      <c r="L66" s="163"/>
      <c r="M66" s="163"/>
      <c r="N66" s="163">
        <f>'将来負担比率（分子）の構造'!M$41</f>
        <v>39564</v>
      </c>
      <c r="O66" s="163"/>
      <c r="P66" s="163"/>
    </row>
    <row r="67" spans="1:16" x14ac:dyDescent="0.2">
      <c r="A67" s="163" t="s">
        <v>71</v>
      </c>
      <c r="B67" s="163" t="e">
        <f>NA()</f>
        <v>#N/A</v>
      </c>
      <c r="C67" s="163">
        <f>IF(ISNUMBER('将来負担比率（分子）の構造'!I$53), IF('将来負担比率（分子）の構造'!I$53 &lt; 0, 0, '将来負担比率（分子）の構造'!I$53), NA())</f>
        <v>18376</v>
      </c>
      <c r="D67" s="163" t="e">
        <f>NA()</f>
        <v>#N/A</v>
      </c>
      <c r="E67" s="163" t="e">
        <f>NA()</f>
        <v>#N/A</v>
      </c>
      <c r="F67" s="163">
        <f>IF(ISNUMBER('将来負担比率（分子）の構造'!J$53), IF('将来負担比率（分子）の構造'!J$53 &lt; 0, 0, '将来負担比率（分子）の構造'!J$53), NA())</f>
        <v>16394</v>
      </c>
      <c r="G67" s="163" t="e">
        <f>NA()</f>
        <v>#N/A</v>
      </c>
      <c r="H67" s="163" t="e">
        <f>NA()</f>
        <v>#N/A</v>
      </c>
      <c r="I67" s="163">
        <f>IF(ISNUMBER('将来負担比率（分子）の構造'!K$53), IF('将来負担比率（分子）の構造'!K$53 &lt; 0, 0, '将来負担比率（分子）の構造'!K$53), NA())</f>
        <v>15225</v>
      </c>
      <c r="J67" s="163" t="e">
        <f>NA()</f>
        <v>#N/A</v>
      </c>
      <c r="K67" s="163" t="e">
        <f>NA()</f>
        <v>#N/A</v>
      </c>
      <c r="L67" s="163">
        <f>IF(ISNUMBER('将来負担比率（分子）の構造'!L$53), IF('将来負担比率（分子）の構造'!L$53 &lt; 0, 0, '将来負担比率（分子）の構造'!L$53), NA())</f>
        <v>15206</v>
      </c>
      <c r="M67" s="163" t="e">
        <f>NA()</f>
        <v>#N/A</v>
      </c>
      <c r="N67" s="163" t="e">
        <f>NA()</f>
        <v>#N/A</v>
      </c>
      <c r="O67" s="163">
        <f>IF(ISNUMBER('将来負担比率（分子）の構造'!M$53), IF('将来負担比率（分子）の構造'!M$53 &lt; 0, 0, '将来負担比率（分子）の構造'!M$53), NA())</f>
        <v>12251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3571</v>
      </c>
      <c r="C72" s="167">
        <f>基金残高に係る経年分析!G55</f>
        <v>3247</v>
      </c>
      <c r="D72" s="167">
        <f>基金残高に係る経年分析!H55</f>
        <v>3867</v>
      </c>
    </row>
    <row r="73" spans="1:16" x14ac:dyDescent="0.2">
      <c r="A73" s="166" t="s">
        <v>74</v>
      </c>
      <c r="B73" s="167">
        <f>基金残高に係る経年分析!F56</f>
        <v>918</v>
      </c>
      <c r="C73" s="167">
        <f>基金残高に係る経年分析!G56</f>
        <v>1209</v>
      </c>
      <c r="D73" s="167">
        <f>基金残高に係る経年分析!H56</f>
        <v>1265</v>
      </c>
    </row>
    <row r="74" spans="1:16" x14ac:dyDescent="0.2">
      <c r="A74" s="166" t="s">
        <v>75</v>
      </c>
      <c r="B74" s="167">
        <f>基金残高に係る経年分析!F57</f>
        <v>4201</v>
      </c>
      <c r="C74" s="167">
        <f>基金残高に係る経年分析!G57</f>
        <v>4290</v>
      </c>
      <c r="D74" s="167">
        <f>基金残高に係る経年分析!H57</f>
        <v>4300</v>
      </c>
    </row>
  </sheetData>
  <sheetProtection algorithmName="SHA-512" hashValue="tIEaTRD5t58sHANzSIPqeLN8kKjlqYkh3o9aZGeig6Z7NQxGHQs0SFbHMyqvOAe/i5B3UUHDC9qzT6KqtdybdA==" saltValue="HOHw5fb2bgbWdJlDUx+h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11018220</v>
      </c>
      <c r="S5" s="613"/>
      <c r="T5" s="613"/>
      <c r="U5" s="613"/>
      <c r="V5" s="613"/>
      <c r="W5" s="613"/>
      <c r="X5" s="613"/>
      <c r="Y5" s="614"/>
      <c r="Z5" s="615">
        <v>22.7</v>
      </c>
      <c r="AA5" s="615"/>
      <c r="AB5" s="615"/>
      <c r="AC5" s="615"/>
      <c r="AD5" s="616">
        <v>11018220</v>
      </c>
      <c r="AE5" s="616"/>
      <c r="AF5" s="616"/>
      <c r="AG5" s="616"/>
      <c r="AH5" s="616"/>
      <c r="AI5" s="616"/>
      <c r="AJ5" s="616"/>
      <c r="AK5" s="616"/>
      <c r="AL5" s="617">
        <v>50.8</v>
      </c>
      <c r="AM5" s="618"/>
      <c r="AN5" s="618"/>
      <c r="AO5" s="619"/>
      <c r="AP5" s="609" t="s">
        <v>216</v>
      </c>
      <c r="AQ5" s="610"/>
      <c r="AR5" s="610"/>
      <c r="AS5" s="610"/>
      <c r="AT5" s="610"/>
      <c r="AU5" s="610"/>
      <c r="AV5" s="610"/>
      <c r="AW5" s="610"/>
      <c r="AX5" s="610"/>
      <c r="AY5" s="610"/>
      <c r="AZ5" s="610"/>
      <c r="BA5" s="610"/>
      <c r="BB5" s="610"/>
      <c r="BC5" s="610"/>
      <c r="BD5" s="610"/>
      <c r="BE5" s="610"/>
      <c r="BF5" s="611"/>
      <c r="BG5" s="623">
        <v>11018220</v>
      </c>
      <c r="BH5" s="624"/>
      <c r="BI5" s="624"/>
      <c r="BJ5" s="624"/>
      <c r="BK5" s="624"/>
      <c r="BL5" s="624"/>
      <c r="BM5" s="624"/>
      <c r="BN5" s="625"/>
      <c r="BO5" s="626">
        <v>100</v>
      </c>
      <c r="BP5" s="626"/>
      <c r="BQ5" s="626"/>
      <c r="BR5" s="626"/>
      <c r="BS5" s="627">
        <v>244799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350226</v>
      </c>
      <c r="S6" s="624"/>
      <c r="T6" s="624"/>
      <c r="U6" s="624"/>
      <c r="V6" s="624"/>
      <c r="W6" s="624"/>
      <c r="X6" s="624"/>
      <c r="Y6" s="625"/>
      <c r="Z6" s="626">
        <v>0.7</v>
      </c>
      <c r="AA6" s="626"/>
      <c r="AB6" s="626"/>
      <c r="AC6" s="626"/>
      <c r="AD6" s="627">
        <v>350226</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11018220</v>
      </c>
      <c r="BH6" s="624"/>
      <c r="BI6" s="624"/>
      <c r="BJ6" s="624"/>
      <c r="BK6" s="624"/>
      <c r="BL6" s="624"/>
      <c r="BM6" s="624"/>
      <c r="BN6" s="625"/>
      <c r="BO6" s="626">
        <v>100</v>
      </c>
      <c r="BP6" s="626"/>
      <c r="BQ6" s="626"/>
      <c r="BR6" s="626"/>
      <c r="BS6" s="627">
        <v>244799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221176</v>
      </c>
      <c r="CS6" s="624"/>
      <c r="CT6" s="624"/>
      <c r="CU6" s="624"/>
      <c r="CV6" s="624"/>
      <c r="CW6" s="624"/>
      <c r="CX6" s="624"/>
      <c r="CY6" s="625"/>
      <c r="CZ6" s="617">
        <v>0.5</v>
      </c>
      <c r="DA6" s="618"/>
      <c r="DB6" s="618"/>
      <c r="DC6" s="634"/>
      <c r="DD6" s="632" t="s">
        <v>121</v>
      </c>
      <c r="DE6" s="624"/>
      <c r="DF6" s="624"/>
      <c r="DG6" s="624"/>
      <c r="DH6" s="624"/>
      <c r="DI6" s="624"/>
      <c r="DJ6" s="624"/>
      <c r="DK6" s="624"/>
      <c r="DL6" s="624"/>
      <c r="DM6" s="624"/>
      <c r="DN6" s="624"/>
      <c r="DO6" s="624"/>
      <c r="DP6" s="625"/>
      <c r="DQ6" s="632">
        <v>220934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3794</v>
      </c>
      <c r="S7" s="624"/>
      <c r="T7" s="624"/>
      <c r="U7" s="624"/>
      <c r="V7" s="624"/>
      <c r="W7" s="624"/>
      <c r="X7" s="624"/>
      <c r="Y7" s="625"/>
      <c r="Z7" s="626">
        <v>0</v>
      </c>
      <c r="AA7" s="626"/>
      <c r="AB7" s="626"/>
      <c r="AC7" s="626"/>
      <c r="AD7" s="627">
        <v>3794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4764865</v>
      </c>
      <c r="BH7" s="624"/>
      <c r="BI7" s="624"/>
      <c r="BJ7" s="624"/>
      <c r="BK7" s="624"/>
      <c r="BL7" s="624"/>
      <c r="BM7" s="624"/>
      <c r="BN7" s="625"/>
      <c r="BO7" s="626">
        <v>43.2</v>
      </c>
      <c r="BP7" s="626"/>
      <c r="BQ7" s="626"/>
      <c r="BR7" s="626"/>
      <c r="BS7" s="627">
        <v>244799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9749506</v>
      </c>
      <c r="CS7" s="624"/>
      <c r="CT7" s="624"/>
      <c r="CU7" s="624"/>
      <c r="CV7" s="624"/>
      <c r="CW7" s="624"/>
      <c r="CX7" s="624"/>
      <c r="CY7" s="625"/>
      <c r="CZ7" s="626">
        <v>21.1</v>
      </c>
      <c r="DA7" s="626"/>
      <c r="DB7" s="626"/>
      <c r="DC7" s="626"/>
      <c r="DD7" s="632">
        <v>95549</v>
      </c>
      <c r="DE7" s="624"/>
      <c r="DF7" s="624"/>
      <c r="DG7" s="624"/>
      <c r="DH7" s="624"/>
      <c r="DI7" s="624"/>
      <c r="DJ7" s="624"/>
      <c r="DK7" s="624"/>
      <c r="DL7" s="624"/>
      <c r="DM7" s="624"/>
      <c r="DN7" s="624"/>
      <c r="DO7" s="624"/>
      <c r="DP7" s="625"/>
      <c r="DQ7" s="632">
        <v>6805743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82587</v>
      </c>
      <c r="S8" s="624"/>
      <c r="T8" s="624"/>
      <c r="U8" s="624"/>
      <c r="V8" s="624"/>
      <c r="W8" s="624"/>
      <c r="X8" s="624"/>
      <c r="Y8" s="625"/>
      <c r="Z8" s="626">
        <v>0.2</v>
      </c>
      <c r="AA8" s="626"/>
      <c r="AB8" s="626"/>
      <c r="AC8" s="626"/>
      <c r="AD8" s="627">
        <v>82587</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128530</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15162831</v>
      </c>
      <c r="CS8" s="624"/>
      <c r="CT8" s="624"/>
      <c r="CU8" s="624"/>
      <c r="CV8" s="624"/>
      <c r="CW8" s="624"/>
      <c r="CX8" s="624"/>
      <c r="CY8" s="625"/>
      <c r="CZ8" s="626">
        <v>32.9</v>
      </c>
      <c r="DA8" s="626"/>
      <c r="DB8" s="626"/>
      <c r="DC8" s="626"/>
      <c r="DD8" s="632">
        <v>1490416</v>
      </c>
      <c r="DE8" s="624"/>
      <c r="DF8" s="624"/>
      <c r="DG8" s="624"/>
      <c r="DH8" s="624"/>
      <c r="DI8" s="624"/>
      <c r="DJ8" s="624"/>
      <c r="DK8" s="624"/>
      <c r="DL8" s="624"/>
      <c r="DM8" s="624"/>
      <c r="DN8" s="624"/>
      <c r="DO8" s="624"/>
      <c r="DP8" s="625"/>
      <c r="DQ8" s="632">
        <v>8406785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102495</v>
      </c>
      <c r="S9" s="624"/>
      <c r="T9" s="624"/>
      <c r="U9" s="624"/>
      <c r="V9" s="624"/>
      <c r="W9" s="624"/>
      <c r="X9" s="624"/>
      <c r="Y9" s="625"/>
      <c r="Z9" s="626">
        <v>0.2</v>
      </c>
      <c r="AA9" s="626"/>
      <c r="AB9" s="626"/>
      <c r="AC9" s="626"/>
      <c r="AD9" s="627">
        <v>102495</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3515824</v>
      </c>
      <c r="BH9" s="624"/>
      <c r="BI9" s="624"/>
      <c r="BJ9" s="624"/>
      <c r="BK9" s="624"/>
      <c r="BL9" s="624"/>
      <c r="BM9" s="624"/>
      <c r="BN9" s="625"/>
      <c r="BO9" s="626">
        <v>31.9</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2502850</v>
      </c>
      <c r="CS9" s="624"/>
      <c r="CT9" s="624"/>
      <c r="CU9" s="624"/>
      <c r="CV9" s="624"/>
      <c r="CW9" s="624"/>
      <c r="CX9" s="624"/>
      <c r="CY9" s="625"/>
      <c r="CZ9" s="626">
        <v>5.4</v>
      </c>
      <c r="DA9" s="626"/>
      <c r="DB9" s="626"/>
      <c r="DC9" s="626"/>
      <c r="DD9" s="632">
        <v>84322</v>
      </c>
      <c r="DE9" s="624"/>
      <c r="DF9" s="624"/>
      <c r="DG9" s="624"/>
      <c r="DH9" s="624"/>
      <c r="DI9" s="624"/>
      <c r="DJ9" s="624"/>
      <c r="DK9" s="624"/>
      <c r="DL9" s="624"/>
      <c r="DM9" s="624"/>
      <c r="DN9" s="624"/>
      <c r="DO9" s="624"/>
      <c r="DP9" s="625"/>
      <c r="DQ9" s="632">
        <v>2105858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260981</v>
      </c>
      <c r="BH10" s="624"/>
      <c r="BI10" s="624"/>
      <c r="BJ10" s="624"/>
      <c r="BK10" s="624"/>
      <c r="BL10" s="624"/>
      <c r="BM10" s="624"/>
      <c r="BN10" s="625"/>
      <c r="BO10" s="626">
        <v>2.4</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86378</v>
      </c>
      <c r="CS10" s="624"/>
      <c r="CT10" s="624"/>
      <c r="CU10" s="624"/>
      <c r="CV10" s="624"/>
      <c r="CW10" s="624"/>
      <c r="CX10" s="624"/>
      <c r="CY10" s="625"/>
      <c r="CZ10" s="626">
        <v>0.2</v>
      </c>
      <c r="DA10" s="626"/>
      <c r="DB10" s="626"/>
      <c r="DC10" s="626"/>
      <c r="DD10" s="632" t="s">
        <v>121</v>
      </c>
      <c r="DE10" s="624"/>
      <c r="DF10" s="624"/>
      <c r="DG10" s="624"/>
      <c r="DH10" s="624"/>
      <c r="DI10" s="624"/>
      <c r="DJ10" s="624"/>
      <c r="DK10" s="624"/>
      <c r="DL10" s="624"/>
      <c r="DM10" s="624"/>
      <c r="DN10" s="624"/>
      <c r="DO10" s="624"/>
      <c r="DP10" s="625"/>
      <c r="DQ10" s="632">
        <v>84020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2127630</v>
      </c>
      <c r="S11" s="624"/>
      <c r="T11" s="624"/>
      <c r="U11" s="624"/>
      <c r="V11" s="624"/>
      <c r="W11" s="624"/>
      <c r="X11" s="624"/>
      <c r="Y11" s="625"/>
      <c r="Z11" s="628">
        <v>4.4000000000000004</v>
      </c>
      <c r="AA11" s="629"/>
      <c r="AB11" s="629"/>
      <c r="AC11" s="635"/>
      <c r="AD11" s="632">
        <v>2127630</v>
      </c>
      <c r="AE11" s="624"/>
      <c r="AF11" s="624"/>
      <c r="AG11" s="624"/>
      <c r="AH11" s="624"/>
      <c r="AI11" s="624"/>
      <c r="AJ11" s="624"/>
      <c r="AK11" s="625"/>
      <c r="AL11" s="628">
        <v>9.8000000000000007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859530</v>
      </c>
      <c r="BH11" s="624"/>
      <c r="BI11" s="624"/>
      <c r="BJ11" s="624"/>
      <c r="BK11" s="624"/>
      <c r="BL11" s="624"/>
      <c r="BM11" s="624"/>
      <c r="BN11" s="625"/>
      <c r="BO11" s="626">
        <v>7.8</v>
      </c>
      <c r="BP11" s="626"/>
      <c r="BQ11" s="626"/>
      <c r="BR11" s="626"/>
      <c r="BS11" s="627">
        <v>244799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926830</v>
      </c>
      <c r="CS11" s="624"/>
      <c r="CT11" s="624"/>
      <c r="CU11" s="624"/>
      <c r="CV11" s="624"/>
      <c r="CW11" s="624"/>
      <c r="CX11" s="624"/>
      <c r="CY11" s="625"/>
      <c r="CZ11" s="626">
        <v>2</v>
      </c>
      <c r="DA11" s="626"/>
      <c r="DB11" s="626"/>
      <c r="DC11" s="626"/>
      <c r="DD11" s="632">
        <v>186133</v>
      </c>
      <c r="DE11" s="624"/>
      <c r="DF11" s="624"/>
      <c r="DG11" s="624"/>
      <c r="DH11" s="624"/>
      <c r="DI11" s="624"/>
      <c r="DJ11" s="624"/>
      <c r="DK11" s="624"/>
      <c r="DL11" s="624"/>
      <c r="DM11" s="624"/>
      <c r="DN11" s="624"/>
      <c r="DO11" s="624"/>
      <c r="DP11" s="625"/>
      <c r="DQ11" s="632">
        <v>429213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5353664</v>
      </c>
      <c r="BH12" s="624"/>
      <c r="BI12" s="624"/>
      <c r="BJ12" s="624"/>
      <c r="BK12" s="624"/>
      <c r="BL12" s="624"/>
      <c r="BM12" s="624"/>
      <c r="BN12" s="625"/>
      <c r="BO12" s="626">
        <v>48.6</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1414275</v>
      </c>
      <c r="CS12" s="624"/>
      <c r="CT12" s="624"/>
      <c r="CU12" s="624"/>
      <c r="CV12" s="624"/>
      <c r="CW12" s="624"/>
      <c r="CX12" s="624"/>
      <c r="CY12" s="625"/>
      <c r="CZ12" s="626">
        <v>3.1</v>
      </c>
      <c r="DA12" s="626"/>
      <c r="DB12" s="626"/>
      <c r="DC12" s="626"/>
      <c r="DD12" s="632">
        <v>259896</v>
      </c>
      <c r="DE12" s="624"/>
      <c r="DF12" s="624"/>
      <c r="DG12" s="624"/>
      <c r="DH12" s="624"/>
      <c r="DI12" s="624"/>
      <c r="DJ12" s="624"/>
      <c r="DK12" s="624"/>
      <c r="DL12" s="624"/>
      <c r="DM12" s="624"/>
      <c r="DN12" s="624"/>
      <c r="DO12" s="624"/>
      <c r="DP12" s="625"/>
      <c r="DQ12" s="632">
        <v>792018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2</v>
      </c>
      <c r="S13" s="624"/>
      <c r="T13" s="624"/>
      <c r="U13" s="624"/>
      <c r="V13" s="624"/>
      <c r="W13" s="624"/>
      <c r="X13" s="624"/>
      <c r="Y13" s="625"/>
      <c r="Z13" s="626">
        <v>0</v>
      </c>
      <c r="AA13" s="626"/>
      <c r="AB13" s="626"/>
      <c r="AC13" s="626"/>
      <c r="AD13" s="627">
        <v>2</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5349188</v>
      </c>
      <c r="BH13" s="624"/>
      <c r="BI13" s="624"/>
      <c r="BJ13" s="624"/>
      <c r="BK13" s="624"/>
      <c r="BL13" s="624"/>
      <c r="BM13" s="624"/>
      <c r="BN13" s="625"/>
      <c r="BO13" s="626">
        <v>48.5</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4817437</v>
      </c>
      <c r="CS13" s="624"/>
      <c r="CT13" s="624"/>
      <c r="CU13" s="624"/>
      <c r="CV13" s="624"/>
      <c r="CW13" s="624"/>
      <c r="CX13" s="624"/>
      <c r="CY13" s="625"/>
      <c r="CZ13" s="626">
        <v>10.4</v>
      </c>
      <c r="DA13" s="626"/>
      <c r="DB13" s="626"/>
      <c r="DC13" s="626"/>
      <c r="DD13" s="632">
        <v>2354373</v>
      </c>
      <c r="DE13" s="624"/>
      <c r="DF13" s="624"/>
      <c r="DG13" s="624"/>
      <c r="DH13" s="624"/>
      <c r="DI13" s="624"/>
      <c r="DJ13" s="624"/>
      <c r="DK13" s="624"/>
      <c r="DL13" s="624"/>
      <c r="DM13" s="624"/>
      <c r="DN13" s="624"/>
      <c r="DO13" s="624"/>
      <c r="DP13" s="625"/>
      <c r="DQ13" s="632">
        <v>2857997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332571</v>
      </c>
      <c r="BH14" s="624"/>
      <c r="BI14" s="624"/>
      <c r="BJ14" s="624"/>
      <c r="BK14" s="624"/>
      <c r="BL14" s="624"/>
      <c r="BM14" s="624"/>
      <c r="BN14" s="625"/>
      <c r="BO14" s="626">
        <v>3</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1800705</v>
      </c>
      <c r="CS14" s="624"/>
      <c r="CT14" s="624"/>
      <c r="CU14" s="624"/>
      <c r="CV14" s="624"/>
      <c r="CW14" s="624"/>
      <c r="CX14" s="624"/>
      <c r="CY14" s="625"/>
      <c r="CZ14" s="626">
        <v>3.9</v>
      </c>
      <c r="DA14" s="626"/>
      <c r="DB14" s="626"/>
      <c r="DC14" s="626"/>
      <c r="DD14" s="632">
        <v>39018</v>
      </c>
      <c r="DE14" s="624"/>
      <c r="DF14" s="624"/>
      <c r="DG14" s="624"/>
      <c r="DH14" s="624"/>
      <c r="DI14" s="624"/>
      <c r="DJ14" s="624"/>
      <c r="DK14" s="624"/>
      <c r="DL14" s="624"/>
      <c r="DM14" s="624"/>
      <c r="DN14" s="624"/>
      <c r="DO14" s="624"/>
      <c r="DP14" s="625"/>
      <c r="DQ14" s="632">
        <v>1777821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39518</v>
      </c>
      <c r="S15" s="624"/>
      <c r="T15" s="624"/>
      <c r="U15" s="624"/>
      <c r="V15" s="624"/>
      <c r="W15" s="624"/>
      <c r="X15" s="624"/>
      <c r="Y15" s="625"/>
      <c r="Z15" s="626">
        <v>0.1</v>
      </c>
      <c r="AA15" s="626"/>
      <c r="AB15" s="626"/>
      <c r="AC15" s="626"/>
      <c r="AD15" s="627">
        <v>39518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567120</v>
      </c>
      <c r="BH15" s="624"/>
      <c r="BI15" s="624"/>
      <c r="BJ15" s="624"/>
      <c r="BK15" s="624"/>
      <c r="BL15" s="624"/>
      <c r="BM15" s="624"/>
      <c r="BN15" s="625"/>
      <c r="BO15" s="626">
        <v>5.0999999999999996</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4889997</v>
      </c>
      <c r="CS15" s="624"/>
      <c r="CT15" s="624"/>
      <c r="CU15" s="624"/>
      <c r="CV15" s="624"/>
      <c r="CW15" s="624"/>
      <c r="CX15" s="624"/>
      <c r="CY15" s="625"/>
      <c r="CZ15" s="626">
        <v>10.6</v>
      </c>
      <c r="DA15" s="626"/>
      <c r="DB15" s="626"/>
      <c r="DC15" s="626"/>
      <c r="DD15" s="632">
        <v>927557</v>
      </c>
      <c r="DE15" s="624"/>
      <c r="DF15" s="624"/>
      <c r="DG15" s="624"/>
      <c r="DH15" s="624"/>
      <c r="DI15" s="624"/>
      <c r="DJ15" s="624"/>
      <c r="DK15" s="624"/>
      <c r="DL15" s="624"/>
      <c r="DM15" s="624"/>
      <c r="DN15" s="624"/>
      <c r="DO15" s="624"/>
      <c r="DP15" s="625"/>
      <c r="DQ15" s="632">
        <v>2833596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229323</v>
      </c>
      <c r="S16" s="624"/>
      <c r="T16" s="624"/>
      <c r="U16" s="624"/>
      <c r="V16" s="624"/>
      <c r="W16" s="624"/>
      <c r="X16" s="624"/>
      <c r="Y16" s="625"/>
      <c r="Z16" s="626">
        <v>0.5</v>
      </c>
      <c r="AA16" s="626"/>
      <c r="AB16" s="626"/>
      <c r="AC16" s="626"/>
      <c r="AD16" s="627">
        <v>229323</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129383</v>
      </c>
      <c r="CS16" s="624"/>
      <c r="CT16" s="624"/>
      <c r="CU16" s="624"/>
      <c r="CV16" s="624"/>
      <c r="CW16" s="624"/>
      <c r="CX16" s="624"/>
      <c r="CY16" s="625"/>
      <c r="CZ16" s="626">
        <v>0.3</v>
      </c>
      <c r="DA16" s="626"/>
      <c r="DB16" s="626"/>
      <c r="DC16" s="626"/>
      <c r="DD16" s="632" t="s">
        <v>121</v>
      </c>
      <c r="DE16" s="624"/>
      <c r="DF16" s="624"/>
      <c r="DG16" s="624"/>
      <c r="DH16" s="624"/>
      <c r="DI16" s="624"/>
      <c r="DJ16" s="624"/>
      <c r="DK16" s="624"/>
      <c r="DL16" s="624"/>
      <c r="DM16" s="624"/>
      <c r="DN16" s="624"/>
      <c r="DO16" s="624"/>
      <c r="DP16" s="625"/>
      <c r="DQ16" s="632">
        <v>120309</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466020</v>
      </c>
      <c r="S17" s="624"/>
      <c r="T17" s="624"/>
      <c r="U17" s="624"/>
      <c r="V17" s="624"/>
      <c r="W17" s="624"/>
      <c r="X17" s="624"/>
      <c r="Y17" s="625"/>
      <c r="Z17" s="626">
        <v>1</v>
      </c>
      <c r="AA17" s="626"/>
      <c r="AB17" s="626"/>
      <c r="AC17" s="626"/>
      <c r="AD17" s="627">
        <v>466020</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4400416</v>
      </c>
      <c r="CS17" s="624"/>
      <c r="CT17" s="624"/>
      <c r="CU17" s="624"/>
      <c r="CV17" s="624"/>
      <c r="CW17" s="624"/>
      <c r="CX17" s="624"/>
      <c r="CY17" s="625"/>
      <c r="CZ17" s="626">
        <v>9.5</v>
      </c>
      <c r="DA17" s="626"/>
      <c r="DB17" s="626"/>
      <c r="DC17" s="626"/>
      <c r="DD17" s="632" t="s">
        <v>121</v>
      </c>
      <c r="DE17" s="624"/>
      <c r="DF17" s="624"/>
      <c r="DG17" s="624"/>
      <c r="DH17" s="624"/>
      <c r="DI17" s="624"/>
      <c r="DJ17" s="624"/>
      <c r="DK17" s="624"/>
      <c r="DL17" s="624"/>
      <c r="DM17" s="624"/>
      <c r="DN17" s="624"/>
      <c r="DO17" s="624"/>
      <c r="DP17" s="625"/>
      <c r="DQ17" s="632">
        <v>4320998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92046</v>
      </c>
      <c r="S18" s="624"/>
      <c r="T18" s="624"/>
      <c r="U18" s="624"/>
      <c r="V18" s="624"/>
      <c r="W18" s="624"/>
      <c r="X18" s="624"/>
      <c r="Y18" s="625"/>
      <c r="Z18" s="626">
        <v>0.2</v>
      </c>
      <c r="AA18" s="626"/>
      <c r="AB18" s="626"/>
      <c r="AC18" s="626"/>
      <c r="AD18" s="627">
        <v>92046</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343149</v>
      </c>
      <c r="S19" s="624"/>
      <c r="T19" s="624"/>
      <c r="U19" s="624"/>
      <c r="V19" s="624"/>
      <c r="W19" s="624"/>
      <c r="X19" s="624"/>
      <c r="Y19" s="625"/>
      <c r="Z19" s="626">
        <v>0.7</v>
      </c>
      <c r="AA19" s="626"/>
      <c r="AB19" s="626"/>
      <c r="AC19" s="626"/>
      <c r="AD19" s="627">
        <v>343149</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121</v>
      </c>
      <c r="BH19" s="624"/>
      <c r="BI19" s="624"/>
      <c r="BJ19" s="624"/>
      <c r="BK19" s="624"/>
      <c r="BL19" s="624"/>
      <c r="BM19" s="624"/>
      <c r="BN19" s="625"/>
      <c r="BO19" s="626" t="s">
        <v>121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30825</v>
      </c>
      <c r="S20" s="624"/>
      <c r="T20" s="624"/>
      <c r="U20" s="624"/>
      <c r="V20" s="624"/>
      <c r="W20" s="624"/>
      <c r="X20" s="624"/>
      <c r="Y20" s="625"/>
      <c r="Z20" s="626">
        <v>0.1</v>
      </c>
      <c r="AA20" s="626"/>
      <c r="AB20" s="626"/>
      <c r="AC20" s="626"/>
      <c r="AD20" s="627">
        <v>30825</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121</v>
      </c>
      <c r="BH20" s="624"/>
      <c r="BI20" s="624"/>
      <c r="BJ20" s="624"/>
      <c r="BK20" s="624"/>
      <c r="BL20" s="624"/>
      <c r="BM20" s="624"/>
      <c r="BN20" s="625"/>
      <c r="BO20" s="626" t="s">
        <v>121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46101784</v>
      </c>
      <c r="CS20" s="624"/>
      <c r="CT20" s="624"/>
      <c r="CU20" s="624"/>
      <c r="CV20" s="624"/>
      <c r="CW20" s="624"/>
      <c r="CX20" s="624"/>
      <c r="CY20" s="625"/>
      <c r="CZ20" s="626">
        <v>100</v>
      </c>
      <c r="DA20" s="626"/>
      <c r="DB20" s="626"/>
      <c r="DC20" s="626"/>
      <c r="DD20" s="632">
        <v>5437264</v>
      </c>
      <c r="DE20" s="624"/>
      <c r="DF20" s="624"/>
      <c r="DG20" s="624"/>
      <c r="DH20" s="624"/>
      <c r="DI20" s="624"/>
      <c r="DJ20" s="624"/>
      <c r="DK20" s="624"/>
      <c r="DL20" s="624"/>
      <c r="DM20" s="624"/>
      <c r="DN20" s="624"/>
      <c r="DO20" s="624"/>
      <c r="DP20" s="625"/>
      <c r="DQ20" s="632">
        <v>30755292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8399553</v>
      </c>
      <c r="S21" s="624"/>
      <c r="T21" s="624"/>
      <c r="U21" s="624"/>
      <c r="V21" s="624"/>
      <c r="W21" s="624"/>
      <c r="X21" s="624"/>
      <c r="Y21" s="625"/>
      <c r="Z21" s="626">
        <v>17.3</v>
      </c>
      <c r="AA21" s="626"/>
      <c r="AB21" s="626"/>
      <c r="AC21" s="626"/>
      <c r="AD21" s="627">
        <v>7177111</v>
      </c>
      <c r="AE21" s="627"/>
      <c r="AF21" s="627"/>
      <c r="AG21" s="627"/>
      <c r="AH21" s="627"/>
      <c r="AI21" s="627"/>
      <c r="AJ21" s="627"/>
      <c r="AK21" s="627"/>
      <c r="AL21" s="628">
        <v>33.1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7177111</v>
      </c>
      <c r="S22" s="624"/>
      <c r="T22" s="624"/>
      <c r="U22" s="624"/>
      <c r="V22" s="624"/>
      <c r="W22" s="624"/>
      <c r="X22" s="624"/>
      <c r="Y22" s="625"/>
      <c r="Z22" s="626">
        <v>14.8</v>
      </c>
      <c r="AA22" s="626"/>
      <c r="AB22" s="626"/>
      <c r="AC22" s="626"/>
      <c r="AD22" s="627">
        <v>7177111</v>
      </c>
      <c r="AE22" s="627"/>
      <c r="AF22" s="627"/>
      <c r="AG22" s="627"/>
      <c r="AH22" s="627"/>
      <c r="AI22" s="627"/>
      <c r="AJ22" s="627"/>
      <c r="AK22" s="627"/>
      <c r="AL22" s="628">
        <v>33.1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1222353</v>
      </c>
      <c r="S23" s="624"/>
      <c r="T23" s="624"/>
      <c r="U23" s="624"/>
      <c r="V23" s="624"/>
      <c r="W23" s="624"/>
      <c r="X23" s="624"/>
      <c r="Y23" s="625"/>
      <c r="Z23" s="626">
        <v>2.5</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89</v>
      </c>
      <c r="S24" s="624"/>
      <c r="T24" s="624"/>
      <c r="U24" s="624"/>
      <c r="V24" s="624"/>
      <c r="W24" s="624"/>
      <c r="X24" s="624"/>
      <c r="Y24" s="625"/>
      <c r="Z24" s="626">
        <v>0</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16982468</v>
      </c>
      <c r="CS24" s="613"/>
      <c r="CT24" s="613"/>
      <c r="CU24" s="613"/>
      <c r="CV24" s="613"/>
      <c r="CW24" s="613"/>
      <c r="CX24" s="613"/>
      <c r="CY24" s="614"/>
      <c r="CZ24" s="617">
        <v>36.799999999999997</v>
      </c>
      <c r="DA24" s="618"/>
      <c r="DB24" s="618"/>
      <c r="DC24" s="634"/>
      <c r="DD24" s="658">
        <v>12027326</v>
      </c>
      <c r="DE24" s="613"/>
      <c r="DF24" s="613"/>
      <c r="DG24" s="613"/>
      <c r="DH24" s="613"/>
      <c r="DI24" s="613"/>
      <c r="DJ24" s="613"/>
      <c r="DK24" s="614"/>
      <c r="DL24" s="658">
        <v>11242238</v>
      </c>
      <c r="DM24" s="613"/>
      <c r="DN24" s="613"/>
      <c r="DO24" s="613"/>
      <c r="DP24" s="613"/>
      <c r="DQ24" s="613"/>
      <c r="DR24" s="613"/>
      <c r="DS24" s="613"/>
      <c r="DT24" s="613"/>
      <c r="DU24" s="613"/>
      <c r="DV24" s="614"/>
      <c r="DW24" s="617">
        <v>51.7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22819368</v>
      </c>
      <c r="S25" s="624"/>
      <c r="T25" s="624"/>
      <c r="U25" s="624"/>
      <c r="V25" s="624"/>
      <c r="W25" s="624"/>
      <c r="X25" s="624"/>
      <c r="Y25" s="625"/>
      <c r="Z25" s="626">
        <v>47</v>
      </c>
      <c r="AA25" s="626"/>
      <c r="AB25" s="626"/>
      <c r="AC25" s="626"/>
      <c r="AD25" s="627">
        <v>21596926</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6282764</v>
      </c>
      <c r="CS25" s="655"/>
      <c r="CT25" s="655"/>
      <c r="CU25" s="655"/>
      <c r="CV25" s="655"/>
      <c r="CW25" s="655"/>
      <c r="CX25" s="655"/>
      <c r="CY25" s="656"/>
      <c r="CZ25" s="628">
        <v>13.6</v>
      </c>
      <c r="DA25" s="653"/>
      <c r="DB25" s="653"/>
      <c r="DC25" s="657"/>
      <c r="DD25" s="632">
        <v>5597698</v>
      </c>
      <c r="DE25" s="655"/>
      <c r="DF25" s="655"/>
      <c r="DG25" s="655"/>
      <c r="DH25" s="655"/>
      <c r="DI25" s="655"/>
      <c r="DJ25" s="655"/>
      <c r="DK25" s="656"/>
      <c r="DL25" s="632">
        <v>5064747</v>
      </c>
      <c r="DM25" s="655"/>
      <c r="DN25" s="655"/>
      <c r="DO25" s="655"/>
      <c r="DP25" s="655"/>
      <c r="DQ25" s="655"/>
      <c r="DR25" s="655"/>
      <c r="DS25" s="655"/>
      <c r="DT25" s="655"/>
      <c r="DU25" s="655"/>
      <c r="DV25" s="656"/>
      <c r="DW25" s="628">
        <v>23.3</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7555</v>
      </c>
      <c r="S26" s="624"/>
      <c r="T26" s="624"/>
      <c r="U26" s="624"/>
      <c r="V26" s="624"/>
      <c r="W26" s="624"/>
      <c r="X26" s="624"/>
      <c r="Y26" s="625"/>
      <c r="Z26" s="626">
        <v>0</v>
      </c>
      <c r="AA26" s="626"/>
      <c r="AB26" s="626"/>
      <c r="AC26" s="626"/>
      <c r="AD26" s="627">
        <v>7555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3309555</v>
      </c>
      <c r="CS26" s="624"/>
      <c r="CT26" s="624"/>
      <c r="CU26" s="624"/>
      <c r="CV26" s="624"/>
      <c r="CW26" s="624"/>
      <c r="CX26" s="624"/>
      <c r="CY26" s="625"/>
      <c r="CZ26" s="628">
        <v>7.2</v>
      </c>
      <c r="DA26" s="653"/>
      <c r="DB26" s="653"/>
      <c r="DC26" s="657"/>
      <c r="DD26" s="632">
        <v>3010955</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129917</v>
      </c>
      <c r="S27" s="624"/>
      <c r="T27" s="624"/>
      <c r="U27" s="624"/>
      <c r="V27" s="624"/>
      <c r="W27" s="624"/>
      <c r="X27" s="624"/>
      <c r="Y27" s="625"/>
      <c r="Z27" s="626">
        <v>0.3</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11018220</v>
      </c>
      <c r="BH27" s="624"/>
      <c r="BI27" s="624"/>
      <c r="BJ27" s="624"/>
      <c r="BK27" s="624"/>
      <c r="BL27" s="624"/>
      <c r="BM27" s="624"/>
      <c r="BN27" s="625"/>
      <c r="BO27" s="626">
        <v>100</v>
      </c>
      <c r="BP27" s="626"/>
      <c r="BQ27" s="626"/>
      <c r="BR27" s="626"/>
      <c r="BS27" s="627">
        <v>244799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6299288</v>
      </c>
      <c r="CS27" s="655"/>
      <c r="CT27" s="655"/>
      <c r="CU27" s="655"/>
      <c r="CV27" s="655"/>
      <c r="CW27" s="655"/>
      <c r="CX27" s="655"/>
      <c r="CY27" s="656"/>
      <c r="CZ27" s="628">
        <v>13.7</v>
      </c>
      <c r="DA27" s="653"/>
      <c r="DB27" s="653"/>
      <c r="DC27" s="657"/>
      <c r="DD27" s="632">
        <v>2108630</v>
      </c>
      <c r="DE27" s="655"/>
      <c r="DF27" s="655"/>
      <c r="DG27" s="655"/>
      <c r="DH27" s="655"/>
      <c r="DI27" s="655"/>
      <c r="DJ27" s="655"/>
      <c r="DK27" s="656"/>
      <c r="DL27" s="632">
        <v>2095567</v>
      </c>
      <c r="DM27" s="655"/>
      <c r="DN27" s="655"/>
      <c r="DO27" s="655"/>
      <c r="DP27" s="655"/>
      <c r="DQ27" s="655"/>
      <c r="DR27" s="655"/>
      <c r="DS27" s="655"/>
      <c r="DT27" s="655"/>
      <c r="DU27" s="655"/>
      <c r="DV27" s="656"/>
      <c r="DW27" s="628">
        <v>9.6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253777</v>
      </c>
      <c r="S28" s="624"/>
      <c r="T28" s="624"/>
      <c r="U28" s="624"/>
      <c r="V28" s="624"/>
      <c r="W28" s="624"/>
      <c r="X28" s="624"/>
      <c r="Y28" s="625"/>
      <c r="Z28" s="626">
        <v>0.5</v>
      </c>
      <c r="AA28" s="626"/>
      <c r="AB28" s="626"/>
      <c r="AC28" s="626"/>
      <c r="AD28" s="627">
        <v>61477</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4400416</v>
      </c>
      <c r="CS28" s="624"/>
      <c r="CT28" s="624"/>
      <c r="CU28" s="624"/>
      <c r="CV28" s="624"/>
      <c r="CW28" s="624"/>
      <c r="CX28" s="624"/>
      <c r="CY28" s="625"/>
      <c r="CZ28" s="628">
        <v>9.5</v>
      </c>
      <c r="DA28" s="653"/>
      <c r="DB28" s="653"/>
      <c r="DC28" s="657"/>
      <c r="DD28" s="632">
        <v>4320998</v>
      </c>
      <c r="DE28" s="624"/>
      <c r="DF28" s="624"/>
      <c r="DG28" s="624"/>
      <c r="DH28" s="624"/>
      <c r="DI28" s="624"/>
      <c r="DJ28" s="624"/>
      <c r="DK28" s="625"/>
      <c r="DL28" s="632">
        <v>4081924</v>
      </c>
      <c r="DM28" s="624"/>
      <c r="DN28" s="624"/>
      <c r="DO28" s="624"/>
      <c r="DP28" s="624"/>
      <c r="DQ28" s="624"/>
      <c r="DR28" s="624"/>
      <c r="DS28" s="624"/>
      <c r="DT28" s="624"/>
      <c r="DU28" s="624"/>
      <c r="DV28" s="625"/>
      <c r="DW28" s="628">
        <v>18.8</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59779</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4400416</v>
      </c>
      <c r="CS29" s="655"/>
      <c r="CT29" s="655"/>
      <c r="CU29" s="655"/>
      <c r="CV29" s="655"/>
      <c r="CW29" s="655"/>
      <c r="CX29" s="655"/>
      <c r="CY29" s="656"/>
      <c r="CZ29" s="628">
        <v>9.5</v>
      </c>
      <c r="DA29" s="653"/>
      <c r="DB29" s="653"/>
      <c r="DC29" s="657"/>
      <c r="DD29" s="632">
        <v>4320998</v>
      </c>
      <c r="DE29" s="655"/>
      <c r="DF29" s="655"/>
      <c r="DG29" s="655"/>
      <c r="DH29" s="655"/>
      <c r="DI29" s="655"/>
      <c r="DJ29" s="655"/>
      <c r="DK29" s="656"/>
      <c r="DL29" s="632">
        <v>4081924</v>
      </c>
      <c r="DM29" s="655"/>
      <c r="DN29" s="655"/>
      <c r="DO29" s="655"/>
      <c r="DP29" s="655"/>
      <c r="DQ29" s="655"/>
      <c r="DR29" s="655"/>
      <c r="DS29" s="655"/>
      <c r="DT29" s="655"/>
      <c r="DU29" s="655"/>
      <c r="DV29" s="656"/>
      <c r="DW29" s="628">
        <v>18.8</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6386564</v>
      </c>
      <c r="S30" s="624"/>
      <c r="T30" s="624"/>
      <c r="U30" s="624"/>
      <c r="V30" s="624"/>
      <c r="W30" s="624"/>
      <c r="X30" s="624"/>
      <c r="Y30" s="625"/>
      <c r="Z30" s="626">
        <v>13.2</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4279936</v>
      </c>
      <c r="CS30" s="624"/>
      <c r="CT30" s="624"/>
      <c r="CU30" s="624"/>
      <c r="CV30" s="624"/>
      <c r="CW30" s="624"/>
      <c r="CX30" s="624"/>
      <c r="CY30" s="625"/>
      <c r="CZ30" s="628">
        <v>9.3000000000000007</v>
      </c>
      <c r="DA30" s="653"/>
      <c r="DB30" s="653"/>
      <c r="DC30" s="657"/>
      <c r="DD30" s="632">
        <v>4200518</v>
      </c>
      <c r="DE30" s="624"/>
      <c r="DF30" s="624"/>
      <c r="DG30" s="624"/>
      <c r="DH30" s="624"/>
      <c r="DI30" s="624"/>
      <c r="DJ30" s="624"/>
      <c r="DK30" s="625"/>
      <c r="DL30" s="632">
        <v>3961444</v>
      </c>
      <c r="DM30" s="624"/>
      <c r="DN30" s="624"/>
      <c r="DO30" s="624"/>
      <c r="DP30" s="624"/>
      <c r="DQ30" s="624"/>
      <c r="DR30" s="624"/>
      <c r="DS30" s="624"/>
      <c r="DT30" s="624"/>
      <c r="DU30" s="624"/>
      <c r="DV30" s="625"/>
      <c r="DW30" s="628">
        <v>18.2</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97.3</v>
      </c>
      <c r="BN31" s="667"/>
      <c r="BO31" s="667"/>
      <c r="BP31" s="667"/>
      <c r="BQ31" s="668"/>
      <c r="BR31" s="679">
        <v>99.5</v>
      </c>
      <c r="BS31" s="667"/>
      <c r="BT31" s="667"/>
      <c r="BU31" s="667"/>
      <c r="BV31" s="667"/>
      <c r="BW31" s="667"/>
      <c r="BX31" s="618">
        <v>97</v>
      </c>
      <c r="BY31" s="667"/>
      <c r="BZ31" s="667"/>
      <c r="CA31" s="667"/>
      <c r="CB31" s="668"/>
      <c r="CD31" s="661"/>
      <c r="CE31" s="662"/>
      <c r="CF31" s="620" t="s">
        <v>300</v>
      </c>
      <c r="CG31" s="621"/>
      <c r="CH31" s="621"/>
      <c r="CI31" s="621"/>
      <c r="CJ31" s="621"/>
      <c r="CK31" s="621"/>
      <c r="CL31" s="621"/>
      <c r="CM31" s="621"/>
      <c r="CN31" s="621"/>
      <c r="CO31" s="621"/>
      <c r="CP31" s="621"/>
      <c r="CQ31" s="622"/>
      <c r="CR31" s="623">
        <v>120480</v>
      </c>
      <c r="CS31" s="655"/>
      <c r="CT31" s="655"/>
      <c r="CU31" s="655"/>
      <c r="CV31" s="655"/>
      <c r="CW31" s="655"/>
      <c r="CX31" s="655"/>
      <c r="CY31" s="656"/>
      <c r="CZ31" s="628">
        <v>0.3</v>
      </c>
      <c r="DA31" s="653"/>
      <c r="DB31" s="653"/>
      <c r="DC31" s="657"/>
      <c r="DD31" s="632">
        <v>120480</v>
      </c>
      <c r="DE31" s="655"/>
      <c r="DF31" s="655"/>
      <c r="DG31" s="655"/>
      <c r="DH31" s="655"/>
      <c r="DI31" s="655"/>
      <c r="DJ31" s="655"/>
      <c r="DK31" s="656"/>
      <c r="DL31" s="632">
        <v>120480</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2372003</v>
      </c>
      <c r="S32" s="624"/>
      <c r="T32" s="624"/>
      <c r="U32" s="624"/>
      <c r="V32" s="624"/>
      <c r="W32" s="624"/>
      <c r="X32" s="624"/>
      <c r="Y32" s="625"/>
      <c r="Z32" s="626">
        <v>4.9000000000000004</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99.7</v>
      </c>
      <c r="BH32" s="655"/>
      <c r="BI32" s="655"/>
      <c r="BJ32" s="655"/>
      <c r="BK32" s="655"/>
      <c r="BL32" s="655"/>
      <c r="BM32" s="629">
        <v>98</v>
      </c>
      <c r="BN32" s="655"/>
      <c r="BO32" s="655"/>
      <c r="BP32" s="655"/>
      <c r="BQ32" s="678"/>
      <c r="BR32" s="680">
        <v>99.6</v>
      </c>
      <c r="BS32" s="655"/>
      <c r="BT32" s="655"/>
      <c r="BU32" s="655"/>
      <c r="BV32" s="655"/>
      <c r="BW32" s="655"/>
      <c r="BX32" s="629">
        <v>97.8</v>
      </c>
      <c r="BY32" s="655"/>
      <c r="BZ32" s="655"/>
      <c r="CA32" s="655"/>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7"/>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99265</v>
      </c>
      <c r="S33" s="624"/>
      <c r="T33" s="624"/>
      <c r="U33" s="624"/>
      <c r="V33" s="624"/>
      <c r="W33" s="624"/>
      <c r="X33" s="624"/>
      <c r="Y33" s="625"/>
      <c r="Z33" s="626">
        <v>0.2</v>
      </c>
      <c r="AA33" s="626"/>
      <c r="AB33" s="626"/>
      <c r="AC33" s="626"/>
      <c r="AD33" s="627">
        <v>9032</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96.4</v>
      </c>
      <c r="BN33" s="682"/>
      <c r="BO33" s="682"/>
      <c r="BP33" s="682"/>
      <c r="BQ33" s="684"/>
      <c r="BR33" s="681">
        <v>99.3</v>
      </c>
      <c r="BS33" s="682"/>
      <c r="BT33" s="682"/>
      <c r="BU33" s="682"/>
      <c r="BV33" s="682"/>
      <c r="BW33" s="682"/>
      <c r="BX33" s="683">
        <v>96</v>
      </c>
      <c r="BY33" s="682"/>
      <c r="BZ33" s="682"/>
      <c r="CA33" s="682"/>
      <c r="CB33" s="684"/>
      <c r="CD33" s="620" t="s">
        <v>307</v>
      </c>
      <c r="CE33" s="621"/>
      <c r="CF33" s="621"/>
      <c r="CG33" s="621"/>
      <c r="CH33" s="621"/>
      <c r="CI33" s="621"/>
      <c r="CJ33" s="621"/>
      <c r="CK33" s="621"/>
      <c r="CL33" s="621"/>
      <c r="CM33" s="621"/>
      <c r="CN33" s="621"/>
      <c r="CO33" s="621"/>
      <c r="CP33" s="621"/>
      <c r="CQ33" s="622"/>
      <c r="CR33" s="623">
        <v>23552669</v>
      </c>
      <c r="CS33" s="655"/>
      <c r="CT33" s="655"/>
      <c r="CU33" s="655"/>
      <c r="CV33" s="655"/>
      <c r="CW33" s="655"/>
      <c r="CX33" s="655"/>
      <c r="CY33" s="656"/>
      <c r="CZ33" s="628">
        <v>51.1</v>
      </c>
      <c r="DA33" s="653"/>
      <c r="DB33" s="653"/>
      <c r="DC33" s="657"/>
      <c r="DD33" s="632">
        <v>17626618</v>
      </c>
      <c r="DE33" s="655"/>
      <c r="DF33" s="655"/>
      <c r="DG33" s="655"/>
      <c r="DH33" s="655"/>
      <c r="DI33" s="655"/>
      <c r="DJ33" s="655"/>
      <c r="DK33" s="656"/>
      <c r="DL33" s="632">
        <v>9209290</v>
      </c>
      <c r="DM33" s="655"/>
      <c r="DN33" s="655"/>
      <c r="DO33" s="655"/>
      <c r="DP33" s="655"/>
      <c r="DQ33" s="655"/>
      <c r="DR33" s="655"/>
      <c r="DS33" s="655"/>
      <c r="DT33" s="655"/>
      <c r="DU33" s="655"/>
      <c r="DV33" s="656"/>
      <c r="DW33" s="628">
        <v>42.3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5600865</v>
      </c>
      <c r="S34" s="624"/>
      <c r="T34" s="624"/>
      <c r="U34" s="624"/>
      <c r="V34" s="624"/>
      <c r="W34" s="624"/>
      <c r="X34" s="624"/>
      <c r="Y34" s="625"/>
      <c r="Z34" s="626">
        <v>11.5</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7684252</v>
      </c>
      <c r="CS34" s="624"/>
      <c r="CT34" s="624"/>
      <c r="CU34" s="624"/>
      <c r="CV34" s="624"/>
      <c r="CW34" s="624"/>
      <c r="CX34" s="624"/>
      <c r="CY34" s="625"/>
      <c r="CZ34" s="628">
        <v>16.7</v>
      </c>
      <c r="DA34" s="653"/>
      <c r="DB34" s="653"/>
      <c r="DC34" s="657"/>
      <c r="DD34" s="632">
        <v>4055729</v>
      </c>
      <c r="DE34" s="624"/>
      <c r="DF34" s="624"/>
      <c r="DG34" s="624"/>
      <c r="DH34" s="624"/>
      <c r="DI34" s="624"/>
      <c r="DJ34" s="624"/>
      <c r="DK34" s="625"/>
      <c r="DL34" s="632">
        <v>2884614</v>
      </c>
      <c r="DM34" s="624"/>
      <c r="DN34" s="624"/>
      <c r="DO34" s="624"/>
      <c r="DP34" s="624"/>
      <c r="DQ34" s="624"/>
      <c r="DR34" s="624"/>
      <c r="DS34" s="624"/>
      <c r="DT34" s="624"/>
      <c r="DU34" s="624"/>
      <c r="DV34" s="625"/>
      <c r="DW34" s="628">
        <v>13.3</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4418738</v>
      </c>
      <c r="S35" s="624"/>
      <c r="T35" s="624"/>
      <c r="U35" s="624"/>
      <c r="V35" s="624"/>
      <c r="W35" s="624"/>
      <c r="X35" s="624"/>
      <c r="Y35" s="625"/>
      <c r="Z35" s="626">
        <v>9.1</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556694</v>
      </c>
      <c r="CS35" s="655"/>
      <c r="CT35" s="655"/>
      <c r="CU35" s="655"/>
      <c r="CV35" s="655"/>
      <c r="CW35" s="655"/>
      <c r="CX35" s="655"/>
      <c r="CY35" s="656"/>
      <c r="CZ35" s="628">
        <v>1.2</v>
      </c>
      <c r="DA35" s="653"/>
      <c r="DB35" s="653"/>
      <c r="DC35" s="657"/>
      <c r="DD35" s="632">
        <v>483474</v>
      </c>
      <c r="DE35" s="655"/>
      <c r="DF35" s="655"/>
      <c r="DG35" s="655"/>
      <c r="DH35" s="655"/>
      <c r="DI35" s="655"/>
      <c r="DJ35" s="655"/>
      <c r="DK35" s="656"/>
      <c r="DL35" s="632">
        <v>289951</v>
      </c>
      <c r="DM35" s="655"/>
      <c r="DN35" s="655"/>
      <c r="DO35" s="655"/>
      <c r="DP35" s="655"/>
      <c r="DQ35" s="655"/>
      <c r="DR35" s="655"/>
      <c r="DS35" s="655"/>
      <c r="DT35" s="655"/>
      <c r="DU35" s="655"/>
      <c r="DV35" s="656"/>
      <c r="DW35" s="628">
        <v>1.3</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2896957</v>
      </c>
      <c r="S36" s="624"/>
      <c r="T36" s="624"/>
      <c r="U36" s="624"/>
      <c r="V36" s="624"/>
      <c r="W36" s="624"/>
      <c r="X36" s="624"/>
      <c r="Y36" s="625"/>
      <c r="Z36" s="626">
        <v>6</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4158740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121501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6962748</v>
      </c>
      <c r="CS36" s="624"/>
      <c r="CT36" s="624"/>
      <c r="CU36" s="624"/>
      <c r="CV36" s="624"/>
      <c r="CW36" s="624"/>
      <c r="CX36" s="624"/>
      <c r="CY36" s="625"/>
      <c r="CZ36" s="628">
        <v>15.1</v>
      </c>
      <c r="DA36" s="653"/>
      <c r="DB36" s="653"/>
      <c r="DC36" s="657"/>
      <c r="DD36" s="632">
        <v>6166673</v>
      </c>
      <c r="DE36" s="624"/>
      <c r="DF36" s="624"/>
      <c r="DG36" s="624"/>
      <c r="DH36" s="624"/>
      <c r="DI36" s="624"/>
      <c r="DJ36" s="624"/>
      <c r="DK36" s="625"/>
      <c r="DL36" s="632">
        <v>3771333</v>
      </c>
      <c r="DM36" s="624"/>
      <c r="DN36" s="624"/>
      <c r="DO36" s="624"/>
      <c r="DP36" s="624"/>
      <c r="DQ36" s="624"/>
      <c r="DR36" s="624"/>
      <c r="DS36" s="624"/>
      <c r="DT36" s="624"/>
      <c r="DU36" s="624"/>
      <c r="DV36" s="625"/>
      <c r="DW36" s="628">
        <v>17.3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803408</v>
      </c>
      <c r="S37" s="624"/>
      <c r="T37" s="624"/>
      <c r="U37" s="624"/>
      <c r="V37" s="624"/>
      <c r="W37" s="624"/>
      <c r="X37" s="624"/>
      <c r="Y37" s="625"/>
      <c r="Z37" s="626">
        <v>1.7</v>
      </c>
      <c r="AA37" s="626"/>
      <c r="AB37" s="626"/>
      <c r="AC37" s="626"/>
      <c r="AD37" s="627">
        <v>3139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1316148</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75642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2322466</v>
      </c>
      <c r="CS37" s="655"/>
      <c r="CT37" s="655"/>
      <c r="CU37" s="655"/>
      <c r="CV37" s="655"/>
      <c r="CW37" s="655"/>
      <c r="CX37" s="655"/>
      <c r="CY37" s="656"/>
      <c r="CZ37" s="628">
        <v>5</v>
      </c>
      <c r="DA37" s="653"/>
      <c r="DB37" s="653"/>
      <c r="DC37" s="657"/>
      <c r="DD37" s="632">
        <v>2209137</v>
      </c>
      <c r="DE37" s="655"/>
      <c r="DF37" s="655"/>
      <c r="DG37" s="655"/>
      <c r="DH37" s="655"/>
      <c r="DI37" s="655"/>
      <c r="DJ37" s="655"/>
      <c r="DK37" s="656"/>
      <c r="DL37" s="632">
        <v>1839568</v>
      </c>
      <c r="DM37" s="655"/>
      <c r="DN37" s="655"/>
      <c r="DO37" s="655"/>
      <c r="DP37" s="655"/>
      <c r="DQ37" s="655"/>
      <c r="DR37" s="655"/>
      <c r="DS37" s="655"/>
      <c r="DT37" s="655"/>
      <c r="DU37" s="655"/>
      <c r="DV37" s="656"/>
      <c r="DW37" s="628">
        <v>8.5</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2676300</v>
      </c>
      <c r="S38" s="624"/>
      <c r="T38" s="624"/>
      <c r="U38" s="624"/>
      <c r="V38" s="624"/>
      <c r="W38" s="624"/>
      <c r="X38" s="624"/>
      <c r="Y38" s="625"/>
      <c r="Z38" s="626">
        <v>5.5</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t="s">
        <v>121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8678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2842592</v>
      </c>
      <c r="CS38" s="624"/>
      <c r="CT38" s="624"/>
      <c r="CU38" s="624"/>
      <c r="CV38" s="624"/>
      <c r="CW38" s="624"/>
      <c r="CX38" s="624"/>
      <c r="CY38" s="625"/>
      <c r="CZ38" s="628">
        <v>6.2</v>
      </c>
      <c r="DA38" s="653"/>
      <c r="DB38" s="653"/>
      <c r="DC38" s="657"/>
      <c r="DD38" s="632">
        <v>2357595</v>
      </c>
      <c r="DE38" s="624"/>
      <c r="DF38" s="624"/>
      <c r="DG38" s="624"/>
      <c r="DH38" s="624"/>
      <c r="DI38" s="624"/>
      <c r="DJ38" s="624"/>
      <c r="DK38" s="625"/>
      <c r="DL38" s="632">
        <v>2263392</v>
      </c>
      <c r="DM38" s="624"/>
      <c r="DN38" s="624"/>
      <c r="DO38" s="624"/>
      <c r="DP38" s="624"/>
      <c r="DQ38" s="624"/>
      <c r="DR38" s="624"/>
      <c r="DS38" s="624"/>
      <c r="DT38" s="624"/>
      <c r="DU38" s="624"/>
      <c r="DV38" s="625"/>
      <c r="DW38" s="628">
        <v>10.4</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12787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5103858</v>
      </c>
      <c r="CS39" s="655"/>
      <c r="CT39" s="655"/>
      <c r="CU39" s="655"/>
      <c r="CV39" s="655"/>
      <c r="CW39" s="655"/>
      <c r="CX39" s="655"/>
      <c r="CY39" s="656"/>
      <c r="CZ39" s="628">
        <v>11.1</v>
      </c>
      <c r="DA39" s="653"/>
      <c r="DB39" s="653"/>
      <c r="DC39" s="657"/>
      <c r="DD39" s="632">
        <v>4543587</v>
      </c>
      <c r="DE39" s="655"/>
      <c r="DF39" s="655"/>
      <c r="DG39" s="655"/>
      <c r="DH39" s="655"/>
      <c r="DI39" s="655"/>
      <c r="DJ39" s="655"/>
      <c r="DK39" s="656"/>
      <c r="DL39" s="632" t="s">
        <v>121</v>
      </c>
      <c r="DM39" s="655"/>
      <c r="DN39" s="655"/>
      <c r="DO39" s="655"/>
      <c r="DP39" s="655"/>
      <c r="DQ39" s="655"/>
      <c r="DR39" s="655"/>
      <c r="DS39" s="655"/>
      <c r="DT39" s="655"/>
      <c r="DU39" s="655"/>
      <c r="DV39" s="656"/>
      <c r="DW39" s="628" t="s">
        <v>121</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81400</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402525</v>
      </c>
      <c r="CS40" s="624"/>
      <c r="CT40" s="624"/>
      <c r="CU40" s="624"/>
      <c r="CV40" s="624"/>
      <c r="CW40" s="624"/>
      <c r="CX40" s="624"/>
      <c r="CY40" s="625"/>
      <c r="CZ40" s="628">
        <v>0.9</v>
      </c>
      <c r="DA40" s="653"/>
      <c r="DB40" s="653"/>
      <c r="DC40" s="657"/>
      <c r="DD40" s="632">
        <v>19560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48524496</v>
      </c>
      <c r="S41" s="696"/>
      <c r="T41" s="696"/>
      <c r="U41" s="696"/>
      <c r="V41" s="696"/>
      <c r="W41" s="696"/>
      <c r="X41" s="696"/>
      <c r="Y41" s="700"/>
      <c r="Z41" s="701">
        <v>100</v>
      </c>
      <c r="AA41" s="701"/>
      <c r="AB41" s="701"/>
      <c r="AC41" s="701"/>
      <c r="AD41" s="702">
        <v>21678129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495728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5"/>
      <c r="CT41" s="655"/>
      <c r="CU41" s="655"/>
      <c r="CV41" s="655"/>
      <c r="CW41" s="655"/>
      <c r="CX41" s="655"/>
      <c r="CY41" s="656"/>
      <c r="CZ41" s="628" t="s">
        <v>121</v>
      </c>
      <c r="DA41" s="653"/>
      <c r="DB41" s="653"/>
      <c r="DC41" s="657"/>
      <c r="DD41" s="632" t="s">
        <v>121</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2346864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5566647</v>
      </c>
      <c r="CS42" s="655"/>
      <c r="CT42" s="655"/>
      <c r="CU42" s="655"/>
      <c r="CV42" s="655"/>
      <c r="CW42" s="655"/>
      <c r="CX42" s="655"/>
      <c r="CY42" s="656"/>
      <c r="CZ42" s="628">
        <v>12.1</v>
      </c>
      <c r="DA42" s="653"/>
      <c r="DB42" s="653"/>
      <c r="DC42" s="657"/>
      <c r="DD42" s="632">
        <v>1101348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178596</v>
      </c>
      <c r="CS43" s="655"/>
      <c r="CT43" s="655"/>
      <c r="CU43" s="655"/>
      <c r="CV43" s="655"/>
      <c r="CW43" s="655"/>
      <c r="CX43" s="655"/>
      <c r="CY43" s="656"/>
      <c r="CZ43" s="628">
        <v>0.4</v>
      </c>
      <c r="DA43" s="653"/>
      <c r="DB43" s="653"/>
      <c r="DC43" s="657"/>
      <c r="DD43" s="632">
        <v>178596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5437264</v>
      </c>
      <c r="CS44" s="624"/>
      <c r="CT44" s="624"/>
      <c r="CU44" s="624"/>
      <c r="CV44" s="624"/>
      <c r="CW44" s="624"/>
      <c r="CX44" s="624"/>
      <c r="CY44" s="625"/>
      <c r="CZ44" s="628">
        <v>11.8</v>
      </c>
      <c r="DA44" s="629"/>
      <c r="DB44" s="629"/>
      <c r="DC44" s="635"/>
      <c r="DD44" s="632">
        <v>981039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1191806</v>
      </c>
      <c r="CS45" s="655"/>
      <c r="CT45" s="655"/>
      <c r="CU45" s="655"/>
      <c r="CV45" s="655"/>
      <c r="CW45" s="655"/>
      <c r="CX45" s="655"/>
      <c r="CY45" s="656"/>
      <c r="CZ45" s="628">
        <v>2.6</v>
      </c>
      <c r="DA45" s="653"/>
      <c r="DB45" s="653"/>
      <c r="DC45" s="657"/>
      <c r="DD45" s="632">
        <v>52216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4062640</v>
      </c>
      <c r="CS46" s="624"/>
      <c r="CT46" s="624"/>
      <c r="CU46" s="624"/>
      <c r="CV46" s="624"/>
      <c r="CW46" s="624"/>
      <c r="CX46" s="624"/>
      <c r="CY46" s="625"/>
      <c r="CZ46" s="628">
        <v>8.8000000000000007</v>
      </c>
      <c r="DA46" s="629"/>
      <c r="DB46" s="629"/>
      <c r="DC46" s="635"/>
      <c r="DD46" s="632">
        <v>893062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129383</v>
      </c>
      <c r="CS47" s="655"/>
      <c r="CT47" s="655"/>
      <c r="CU47" s="655"/>
      <c r="CV47" s="655"/>
      <c r="CW47" s="655"/>
      <c r="CX47" s="655"/>
      <c r="CY47" s="656"/>
      <c r="CZ47" s="628">
        <v>0.3</v>
      </c>
      <c r="DA47" s="653"/>
      <c r="DB47" s="653"/>
      <c r="DC47" s="657"/>
      <c r="DD47" s="632">
        <v>120309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46101784</v>
      </c>
      <c r="CS49" s="682"/>
      <c r="CT49" s="682"/>
      <c r="CU49" s="682"/>
      <c r="CV49" s="682"/>
      <c r="CW49" s="682"/>
      <c r="CX49" s="682"/>
      <c r="CY49" s="711"/>
      <c r="CZ49" s="703">
        <v>100</v>
      </c>
      <c r="DA49" s="712"/>
      <c r="DB49" s="712"/>
      <c r="DC49" s="713"/>
      <c r="DD49" s="714">
        <v>30755292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G91jYvJbLsAErd3U6X+97xV7s06ebR7dU/MWB1raxHLPu5jv9CpDe2nSR83xmuQYoPYjhenwt0+w96J0x2H8g==" saltValue="8fgnnImEDoVE4HI7EF2u+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54340</v>
      </c>
      <c r="R7" s="753"/>
      <c r="S7" s="753"/>
      <c r="T7" s="753"/>
      <c r="U7" s="753"/>
      <c r="V7" s="753">
        <v>51917</v>
      </c>
      <c r="W7" s="753"/>
      <c r="X7" s="753"/>
      <c r="Y7" s="753"/>
      <c r="Z7" s="753"/>
      <c r="AA7" s="753">
        <v>2423</v>
      </c>
      <c r="AB7" s="753"/>
      <c r="AC7" s="753"/>
      <c r="AD7" s="753"/>
      <c r="AE7" s="754"/>
      <c r="AF7" s="755">
        <v>2255</v>
      </c>
      <c r="AG7" s="756"/>
      <c r="AH7" s="756"/>
      <c r="AI7" s="756"/>
      <c r="AJ7" s="757"/>
      <c r="AK7" s="758">
        <v>4419</v>
      </c>
      <c r="AL7" s="759"/>
      <c r="AM7" s="759"/>
      <c r="AN7" s="759"/>
      <c r="AO7" s="759"/>
      <c r="AP7" s="759">
        <v>39564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563</v>
      </c>
      <c r="BT7" s="747"/>
      <c r="BU7" s="747"/>
      <c r="BV7" s="747"/>
      <c r="BW7" s="747"/>
      <c r="BX7" s="747"/>
      <c r="BY7" s="747"/>
      <c r="BZ7" s="747"/>
      <c r="CA7" s="747"/>
      <c r="CB7" s="747"/>
      <c r="CC7" s="747"/>
      <c r="CD7" s="747"/>
      <c r="CE7" s="747"/>
      <c r="CF7" s="747"/>
      <c r="CG7" s="762"/>
      <c r="CH7" s="743">
        <v>-3</v>
      </c>
      <c r="CI7" s="744"/>
      <c r="CJ7" s="744"/>
      <c r="CK7" s="744"/>
      <c r="CL7" s="745"/>
      <c r="CM7" s="743">
        <v>192</v>
      </c>
      <c r="CN7" s="744"/>
      <c r="CO7" s="744"/>
      <c r="CP7" s="744"/>
      <c r="CQ7" s="745"/>
      <c r="CR7" s="743">
        <v>53</v>
      </c>
      <c r="CS7" s="744"/>
      <c r="CT7" s="744"/>
      <c r="CU7" s="744"/>
      <c r="CV7" s="745"/>
      <c r="CW7" s="743">
        <v>12</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t="s">
        <v>486</v>
      </c>
      <c r="R8" s="784"/>
      <c r="S8" s="784"/>
      <c r="T8" s="784"/>
      <c r="U8" s="784"/>
      <c r="V8" s="784" t="s">
        <v>486</v>
      </c>
      <c r="W8" s="784"/>
      <c r="X8" s="784"/>
      <c r="Y8" s="784"/>
      <c r="Z8" s="784"/>
      <c r="AA8" s="784" t="s">
        <v>486</v>
      </c>
      <c r="AB8" s="784"/>
      <c r="AC8" s="784"/>
      <c r="AD8" s="784"/>
      <c r="AE8" s="785"/>
      <c r="AF8" s="786" t="s">
        <v>121</v>
      </c>
      <c r="AG8" s="787"/>
      <c r="AH8" s="787"/>
      <c r="AI8" s="787"/>
      <c r="AJ8" s="788"/>
      <c r="AK8" s="769" t="s">
        <v>486</v>
      </c>
      <c r="AL8" s="770"/>
      <c r="AM8" s="770"/>
      <c r="AN8" s="770"/>
      <c r="AO8" s="770"/>
      <c r="AP8" s="770" t="s">
        <v>486</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564</v>
      </c>
      <c r="BT8" s="774"/>
      <c r="BU8" s="774"/>
      <c r="BV8" s="774"/>
      <c r="BW8" s="774"/>
      <c r="BX8" s="774"/>
      <c r="BY8" s="774"/>
      <c r="BZ8" s="774"/>
      <c r="CA8" s="774"/>
      <c r="CB8" s="774"/>
      <c r="CC8" s="774"/>
      <c r="CD8" s="774"/>
      <c r="CE8" s="774"/>
      <c r="CF8" s="774"/>
      <c r="CG8" s="775"/>
      <c r="CH8" s="776">
        <v>50</v>
      </c>
      <c r="CI8" s="777"/>
      <c r="CJ8" s="777"/>
      <c r="CK8" s="777"/>
      <c r="CL8" s="778"/>
      <c r="CM8" s="776">
        <v>474</v>
      </c>
      <c r="CN8" s="777"/>
      <c r="CO8" s="777"/>
      <c r="CP8" s="777"/>
      <c r="CQ8" s="778"/>
      <c r="CR8" s="776">
        <v>15</v>
      </c>
      <c r="CS8" s="777"/>
      <c r="CT8" s="777"/>
      <c r="CU8" s="777"/>
      <c r="CV8" s="778"/>
      <c r="CW8" s="776" t="s">
        <v>554</v>
      </c>
      <c r="CX8" s="777"/>
      <c r="CY8" s="777"/>
      <c r="CZ8" s="777"/>
      <c r="DA8" s="778"/>
      <c r="DB8" s="776" t="s">
        <v>554</v>
      </c>
      <c r="DC8" s="777"/>
      <c r="DD8" s="777"/>
      <c r="DE8" s="777"/>
      <c r="DF8" s="778"/>
      <c r="DG8" s="776" t="s">
        <v>554</v>
      </c>
      <c r="DH8" s="777"/>
      <c r="DI8" s="777"/>
      <c r="DJ8" s="777"/>
      <c r="DK8" s="778"/>
      <c r="DL8" s="776" t="s">
        <v>554</v>
      </c>
      <c r="DM8" s="777"/>
      <c r="DN8" s="777"/>
      <c r="DO8" s="777"/>
      <c r="DP8" s="778"/>
      <c r="DQ8" s="776" t="s">
        <v>554</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555</v>
      </c>
      <c r="BT9" s="774"/>
      <c r="BU9" s="774"/>
      <c r="BV9" s="774"/>
      <c r="BW9" s="774"/>
      <c r="BX9" s="774"/>
      <c r="BY9" s="774"/>
      <c r="BZ9" s="774"/>
      <c r="CA9" s="774"/>
      <c r="CB9" s="774"/>
      <c r="CC9" s="774"/>
      <c r="CD9" s="774"/>
      <c r="CE9" s="774"/>
      <c r="CF9" s="774"/>
      <c r="CG9" s="775"/>
      <c r="CH9" s="776">
        <v>-5</v>
      </c>
      <c r="CI9" s="777"/>
      <c r="CJ9" s="777"/>
      <c r="CK9" s="777"/>
      <c r="CL9" s="778"/>
      <c r="CM9" s="776">
        <v>1102</v>
      </c>
      <c r="CN9" s="777"/>
      <c r="CO9" s="777"/>
      <c r="CP9" s="777"/>
      <c r="CQ9" s="778"/>
      <c r="CR9" s="776">
        <v>2</v>
      </c>
      <c r="CS9" s="777"/>
      <c r="CT9" s="777"/>
      <c r="CU9" s="777"/>
      <c r="CV9" s="778"/>
      <c r="CW9" s="776" t="s">
        <v>554</v>
      </c>
      <c r="CX9" s="777"/>
      <c r="CY9" s="777"/>
      <c r="CZ9" s="777"/>
      <c r="DA9" s="778"/>
      <c r="DB9" s="776" t="s">
        <v>554</v>
      </c>
      <c r="DC9" s="777"/>
      <c r="DD9" s="777"/>
      <c r="DE9" s="777"/>
      <c r="DF9" s="778"/>
      <c r="DG9" s="776" t="s">
        <v>554</v>
      </c>
      <c r="DH9" s="777"/>
      <c r="DI9" s="777"/>
      <c r="DJ9" s="777"/>
      <c r="DK9" s="778"/>
      <c r="DL9" s="776" t="s">
        <v>554</v>
      </c>
      <c r="DM9" s="777"/>
      <c r="DN9" s="777"/>
      <c r="DO9" s="777"/>
      <c r="DP9" s="778"/>
      <c r="DQ9" s="776" t="s">
        <v>554</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565</v>
      </c>
      <c r="BT10" s="774"/>
      <c r="BU10" s="774"/>
      <c r="BV10" s="774"/>
      <c r="BW10" s="774"/>
      <c r="BX10" s="774"/>
      <c r="BY10" s="774"/>
      <c r="BZ10" s="774"/>
      <c r="CA10" s="774"/>
      <c r="CB10" s="774"/>
      <c r="CC10" s="774"/>
      <c r="CD10" s="774"/>
      <c r="CE10" s="774"/>
      <c r="CF10" s="774"/>
      <c r="CG10" s="775"/>
      <c r="CH10" s="776">
        <v>66</v>
      </c>
      <c r="CI10" s="777"/>
      <c r="CJ10" s="777"/>
      <c r="CK10" s="777"/>
      <c r="CL10" s="778"/>
      <c r="CM10" s="776">
        <v>2405</v>
      </c>
      <c r="CN10" s="777"/>
      <c r="CO10" s="777"/>
      <c r="CP10" s="777"/>
      <c r="CQ10" s="778"/>
      <c r="CR10" s="776">
        <v>10</v>
      </c>
      <c r="CS10" s="777"/>
      <c r="CT10" s="777"/>
      <c r="CU10" s="777"/>
      <c r="CV10" s="778"/>
      <c r="CW10" s="776">
        <v>178</v>
      </c>
      <c r="CX10" s="777"/>
      <c r="CY10" s="777"/>
      <c r="CZ10" s="777"/>
      <c r="DA10" s="778"/>
      <c r="DB10" s="776" t="s">
        <v>554</v>
      </c>
      <c r="DC10" s="777"/>
      <c r="DD10" s="777"/>
      <c r="DE10" s="777"/>
      <c r="DF10" s="778"/>
      <c r="DG10" s="776" t="s">
        <v>554</v>
      </c>
      <c r="DH10" s="777"/>
      <c r="DI10" s="777"/>
      <c r="DJ10" s="777"/>
      <c r="DK10" s="778"/>
      <c r="DL10" s="776" t="s">
        <v>554</v>
      </c>
      <c r="DM10" s="777"/>
      <c r="DN10" s="777"/>
      <c r="DO10" s="777"/>
      <c r="DP10" s="778"/>
      <c r="DQ10" s="776" t="s">
        <v>554</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48524</v>
      </c>
      <c r="R23" s="793"/>
      <c r="S23" s="793"/>
      <c r="T23" s="793"/>
      <c r="U23" s="793"/>
      <c r="V23" s="793">
        <v>46102</v>
      </c>
      <c r="W23" s="793"/>
      <c r="X23" s="793"/>
      <c r="Y23" s="793"/>
      <c r="Z23" s="793"/>
      <c r="AA23" s="793">
        <v>2423</v>
      </c>
      <c r="AB23" s="793"/>
      <c r="AC23" s="793"/>
      <c r="AD23" s="793"/>
      <c r="AE23" s="794"/>
      <c r="AF23" s="795">
        <v>2255</v>
      </c>
      <c r="AG23" s="793"/>
      <c r="AH23" s="793"/>
      <c r="AI23" s="793"/>
      <c r="AJ23" s="796"/>
      <c r="AK23" s="797"/>
      <c r="AL23" s="798"/>
      <c r="AM23" s="798"/>
      <c r="AN23" s="798"/>
      <c r="AO23" s="798"/>
      <c r="AP23" s="793">
        <v>39564</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6840</v>
      </c>
      <c r="R28" s="823"/>
      <c r="S28" s="823"/>
      <c r="T28" s="823"/>
      <c r="U28" s="823"/>
      <c r="V28" s="823">
        <v>6719</v>
      </c>
      <c r="W28" s="823"/>
      <c r="X28" s="823"/>
      <c r="Y28" s="823"/>
      <c r="Z28" s="823"/>
      <c r="AA28" s="823">
        <v>122</v>
      </c>
      <c r="AB28" s="823"/>
      <c r="AC28" s="823"/>
      <c r="AD28" s="823"/>
      <c r="AE28" s="824"/>
      <c r="AF28" s="825">
        <v>122</v>
      </c>
      <c r="AG28" s="823"/>
      <c r="AH28" s="823"/>
      <c r="AI28" s="823"/>
      <c r="AJ28" s="826"/>
      <c r="AK28" s="827">
        <v>642</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1168</v>
      </c>
      <c r="R29" s="784"/>
      <c r="S29" s="784"/>
      <c r="T29" s="784"/>
      <c r="U29" s="784"/>
      <c r="V29" s="784">
        <v>1134</v>
      </c>
      <c r="W29" s="784"/>
      <c r="X29" s="784"/>
      <c r="Y29" s="784"/>
      <c r="Z29" s="784"/>
      <c r="AA29" s="784">
        <v>34</v>
      </c>
      <c r="AB29" s="784"/>
      <c r="AC29" s="784"/>
      <c r="AD29" s="784"/>
      <c r="AE29" s="785"/>
      <c r="AF29" s="786">
        <v>34</v>
      </c>
      <c r="AG29" s="787"/>
      <c r="AH29" s="787"/>
      <c r="AI29" s="787"/>
      <c r="AJ29" s="788"/>
      <c r="AK29" s="834">
        <v>248</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9275</v>
      </c>
      <c r="R30" s="784"/>
      <c r="S30" s="784"/>
      <c r="T30" s="784"/>
      <c r="U30" s="784"/>
      <c r="V30" s="784">
        <v>8856</v>
      </c>
      <c r="W30" s="784"/>
      <c r="X30" s="784"/>
      <c r="Y30" s="784"/>
      <c r="Z30" s="784"/>
      <c r="AA30" s="784">
        <v>419</v>
      </c>
      <c r="AB30" s="784"/>
      <c r="AC30" s="784"/>
      <c r="AD30" s="784"/>
      <c r="AE30" s="785"/>
      <c r="AF30" s="786">
        <v>419</v>
      </c>
      <c r="AG30" s="787"/>
      <c r="AH30" s="787"/>
      <c r="AI30" s="787"/>
      <c r="AJ30" s="788"/>
      <c r="AK30" s="834">
        <v>1299</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2164</v>
      </c>
      <c r="R31" s="784"/>
      <c r="S31" s="784"/>
      <c r="T31" s="784"/>
      <c r="U31" s="784"/>
      <c r="V31" s="784">
        <v>2119</v>
      </c>
      <c r="W31" s="784"/>
      <c r="X31" s="784"/>
      <c r="Y31" s="784"/>
      <c r="Z31" s="784"/>
      <c r="AA31" s="784">
        <v>45</v>
      </c>
      <c r="AB31" s="784"/>
      <c r="AC31" s="784"/>
      <c r="AD31" s="784"/>
      <c r="AE31" s="785"/>
      <c r="AF31" s="786">
        <v>185</v>
      </c>
      <c r="AG31" s="787"/>
      <c r="AH31" s="787"/>
      <c r="AI31" s="787"/>
      <c r="AJ31" s="788"/>
      <c r="AK31" s="834">
        <v>1316</v>
      </c>
      <c r="AL31" s="830"/>
      <c r="AM31" s="830"/>
      <c r="AN31" s="830"/>
      <c r="AO31" s="830"/>
      <c r="AP31" s="830">
        <v>17689</v>
      </c>
      <c r="AQ31" s="830"/>
      <c r="AR31" s="830"/>
      <c r="AS31" s="830"/>
      <c r="AT31" s="830"/>
      <c r="AU31" s="830">
        <v>14257</v>
      </c>
      <c r="AV31" s="830"/>
      <c r="AW31" s="830"/>
      <c r="AX31" s="830"/>
      <c r="AY31" s="830"/>
      <c r="AZ31" s="831" t="s">
        <v>486</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760</v>
      </c>
      <c r="AG63" s="844"/>
      <c r="AH63" s="844"/>
      <c r="AI63" s="844"/>
      <c r="AJ63" s="845"/>
      <c r="AK63" s="846"/>
      <c r="AL63" s="841"/>
      <c r="AM63" s="841"/>
      <c r="AN63" s="841"/>
      <c r="AO63" s="841"/>
      <c r="AP63" s="844">
        <v>17689</v>
      </c>
      <c r="AQ63" s="844"/>
      <c r="AR63" s="844"/>
      <c r="AS63" s="844"/>
      <c r="AT63" s="844"/>
      <c r="AU63" s="844">
        <v>14257</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543</v>
      </c>
      <c r="C68" s="870"/>
      <c r="D68" s="870"/>
      <c r="E68" s="870"/>
      <c r="F68" s="870"/>
      <c r="G68" s="870"/>
      <c r="H68" s="870"/>
      <c r="I68" s="870"/>
      <c r="J68" s="870"/>
      <c r="K68" s="870"/>
      <c r="L68" s="870"/>
      <c r="M68" s="870"/>
      <c r="N68" s="870"/>
      <c r="O68" s="870"/>
      <c r="P68" s="871"/>
      <c r="Q68" s="872">
        <v>3621</v>
      </c>
      <c r="R68" s="866"/>
      <c r="S68" s="866"/>
      <c r="T68" s="866"/>
      <c r="U68" s="866"/>
      <c r="V68" s="866">
        <v>3577</v>
      </c>
      <c r="W68" s="866"/>
      <c r="X68" s="866"/>
      <c r="Y68" s="866"/>
      <c r="Z68" s="866"/>
      <c r="AA68" s="866">
        <v>44</v>
      </c>
      <c r="AB68" s="866"/>
      <c r="AC68" s="866"/>
      <c r="AD68" s="866"/>
      <c r="AE68" s="866"/>
      <c r="AF68" s="866">
        <v>9</v>
      </c>
      <c r="AG68" s="866"/>
      <c r="AH68" s="866"/>
      <c r="AI68" s="866"/>
      <c r="AJ68" s="866"/>
      <c r="AK68" s="866">
        <v>26</v>
      </c>
      <c r="AL68" s="866"/>
      <c r="AM68" s="866"/>
      <c r="AN68" s="866"/>
      <c r="AO68" s="866"/>
      <c r="AP68" s="866">
        <v>1080</v>
      </c>
      <c r="AQ68" s="866"/>
      <c r="AR68" s="866"/>
      <c r="AS68" s="866"/>
      <c r="AT68" s="866"/>
      <c r="AU68" s="866">
        <v>883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544</v>
      </c>
      <c r="C69" s="874"/>
      <c r="D69" s="874"/>
      <c r="E69" s="874"/>
      <c r="F69" s="874"/>
      <c r="G69" s="874"/>
      <c r="H69" s="874"/>
      <c r="I69" s="874"/>
      <c r="J69" s="874"/>
      <c r="K69" s="874"/>
      <c r="L69" s="874"/>
      <c r="M69" s="874"/>
      <c r="N69" s="874"/>
      <c r="O69" s="874"/>
      <c r="P69" s="875"/>
      <c r="Q69" s="876">
        <v>1961</v>
      </c>
      <c r="R69" s="830"/>
      <c r="S69" s="830"/>
      <c r="T69" s="830"/>
      <c r="U69" s="830"/>
      <c r="V69" s="830">
        <v>2883</v>
      </c>
      <c r="W69" s="830"/>
      <c r="X69" s="830"/>
      <c r="Y69" s="830"/>
      <c r="Z69" s="830"/>
      <c r="AA69" s="830">
        <v>-922</v>
      </c>
      <c r="AB69" s="830"/>
      <c r="AC69" s="830"/>
      <c r="AD69" s="830"/>
      <c r="AE69" s="830"/>
      <c r="AF69" s="830">
        <v>3589</v>
      </c>
      <c r="AG69" s="830"/>
      <c r="AH69" s="830"/>
      <c r="AI69" s="830"/>
      <c r="AJ69" s="830"/>
      <c r="AK69" s="830">
        <v>8</v>
      </c>
      <c r="AL69" s="830"/>
      <c r="AM69" s="830"/>
      <c r="AN69" s="830"/>
      <c r="AO69" s="830"/>
      <c r="AP69" s="830">
        <v>17936</v>
      </c>
      <c r="AQ69" s="830"/>
      <c r="AR69" s="830"/>
      <c r="AS69" s="830"/>
      <c r="AT69" s="830"/>
      <c r="AU69" s="830">
        <v>72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545</v>
      </c>
      <c r="C70" s="874"/>
      <c r="D70" s="874"/>
      <c r="E70" s="874"/>
      <c r="F70" s="874"/>
      <c r="G70" s="874"/>
      <c r="H70" s="874"/>
      <c r="I70" s="874"/>
      <c r="J70" s="874"/>
      <c r="K70" s="874"/>
      <c r="L70" s="874"/>
      <c r="M70" s="874"/>
      <c r="N70" s="874"/>
      <c r="O70" s="874"/>
      <c r="P70" s="875"/>
      <c r="Q70" s="876">
        <v>75</v>
      </c>
      <c r="R70" s="830"/>
      <c r="S70" s="830"/>
      <c r="T70" s="830"/>
      <c r="U70" s="830"/>
      <c r="V70" s="830">
        <v>70</v>
      </c>
      <c r="W70" s="830"/>
      <c r="X70" s="830"/>
      <c r="Y70" s="830"/>
      <c r="Z70" s="830"/>
      <c r="AA70" s="830">
        <v>3</v>
      </c>
      <c r="AB70" s="830"/>
      <c r="AC70" s="830"/>
      <c r="AD70" s="830"/>
      <c r="AE70" s="830"/>
      <c r="AF70" s="830">
        <v>3</v>
      </c>
      <c r="AG70" s="830"/>
      <c r="AH70" s="830"/>
      <c r="AI70" s="830"/>
      <c r="AJ70" s="830"/>
      <c r="AK70" s="830" t="s">
        <v>486</v>
      </c>
      <c r="AL70" s="830"/>
      <c r="AM70" s="830"/>
      <c r="AN70" s="830"/>
      <c r="AO70" s="830"/>
      <c r="AP70" s="830">
        <v>70</v>
      </c>
      <c r="AQ70" s="830"/>
      <c r="AR70" s="830"/>
      <c r="AS70" s="830"/>
      <c r="AT70" s="830"/>
      <c r="AU70" s="830">
        <v>14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546</v>
      </c>
      <c r="C71" s="874"/>
      <c r="D71" s="874"/>
      <c r="E71" s="874"/>
      <c r="F71" s="874"/>
      <c r="G71" s="874"/>
      <c r="H71" s="874"/>
      <c r="I71" s="874"/>
      <c r="J71" s="874"/>
      <c r="K71" s="874"/>
      <c r="L71" s="874"/>
      <c r="M71" s="874"/>
      <c r="N71" s="874"/>
      <c r="O71" s="874"/>
      <c r="P71" s="875"/>
      <c r="Q71" s="876">
        <v>677</v>
      </c>
      <c r="R71" s="830"/>
      <c r="S71" s="830"/>
      <c r="T71" s="830"/>
      <c r="U71" s="830"/>
      <c r="V71" s="830">
        <v>622</v>
      </c>
      <c r="W71" s="830"/>
      <c r="X71" s="830"/>
      <c r="Y71" s="830"/>
      <c r="Z71" s="830"/>
      <c r="AA71" s="830">
        <v>54</v>
      </c>
      <c r="AB71" s="830"/>
      <c r="AC71" s="830"/>
      <c r="AD71" s="830"/>
      <c r="AE71" s="830"/>
      <c r="AF71" s="830">
        <v>54</v>
      </c>
      <c r="AG71" s="830"/>
      <c r="AH71" s="830"/>
      <c r="AI71" s="830"/>
      <c r="AJ71" s="830"/>
      <c r="AK71" s="830" t="s">
        <v>486</v>
      </c>
      <c r="AL71" s="830"/>
      <c r="AM71" s="830"/>
      <c r="AN71" s="830"/>
      <c r="AO71" s="830"/>
      <c r="AP71" s="830">
        <v>120</v>
      </c>
      <c r="AQ71" s="830"/>
      <c r="AR71" s="830"/>
      <c r="AS71" s="830"/>
      <c r="AT71" s="830"/>
      <c r="AU71" s="830">
        <v>40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547</v>
      </c>
      <c r="C72" s="874"/>
      <c r="D72" s="874"/>
      <c r="E72" s="874"/>
      <c r="F72" s="874"/>
      <c r="G72" s="874"/>
      <c r="H72" s="874"/>
      <c r="I72" s="874"/>
      <c r="J72" s="874"/>
      <c r="K72" s="874"/>
      <c r="L72" s="874"/>
      <c r="M72" s="874"/>
      <c r="N72" s="874"/>
      <c r="O72" s="874"/>
      <c r="P72" s="875"/>
      <c r="Q72" s="876">
        <v>33</v>
      </c>
      <c r="R72" s="830"/>
      <c r="S72" s="830"/>
      <c r="T72" s="830"/>
      <c r="U72" s="830"/>
      <c r="V72" s="830">
        <v>31</v>
      </c>
      <c r="W72" s="830"/>
      <c r="X72" s="830"/>
      <c r="Y72" s="830"/>
      <c r="Z72" s="830"/>
      <c r="AA72" s="830">
        <v>1</v>
      </c>
      <c r="AB72" s="830"/>
      <c r="AC72" s="830"/>
      <c r="AD72" s="830"/>
      <c r="AE72" s="830"/>
      <c r="AF72" s="830">
        <v>1</v>
      </c>
      <c r="AG72" s="830"/>
      <c r="AH72" s="830"/>
      <c r="AI72" s="830"/>
      <c r="AJ72" s="830"/>
      <c r="AK72" s="830" t="s">
        <v>486</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561</v>
      </c>
      <c r="C73" s="874"/>
      <c r="D73" s="874"/>
      <c r="E73" s="874"/>
      <c r="F73" s="874"/>
      <c r="G73" s="874"/>
      <c r="H73" s="874"/>
      <c r="I73" s="874"/>
      <c r="J73" s="874"/>
      <c r="K73" s="874"/>
      <c r="L73" s="874"/>
      <c r="M73" s="874"/>
      <c r="N73" s="874"/>
      <c r="O73" s="874"/>
      <c r="P73" s="875"/>
      <c r="Q73" s="876">
        <v>217</v>
      </c>
      <c r="R73" s="830"/>
      <c r="S73" s="830"/>
      <c r="T73" s="830"/>
      <c r="U73" s="830"/>
      <c r="V73" s="830">
        <v>215</v>
      </c>
      <c r="W73" s="830"/>
      <c r="X73" s="830"/>
      <c r="Y73" s="830"/>
      <c r="Z73" s="830"/>
      <c r="AA73" s="830">
        <v>2</v>
      </c>
      <c r="AB73" s="830"/>
      <c r="AC73" s="830"/>
      <c r="AD73" s="830"/>
      <c r="AE73" s="830"/>
      <c r="AF73" s="830">
        <v>2</v>
      </c>
      <c r="AG73" s="830"/>
      <c r="AH73" s="830"/>
      <c r="AI73" s="830"/>
      <c r="AJ73" s="830"/>
      <c r="AK73" s="830" t="s">
        <v>486</v>
      </c>
      <c r="AL73" s="830"/>
      <c r="AM73" s="830"/>
      <c r="AN73" s="830"/>
      <c r="AO73" s="830"/>
      <c r="AP73" s="830">
        <v>70</v>
      </c>
      <c r="AQ73" s="830"/>
      <c r="AR73" s="830"/>
      <c r="AS73" s="830"/>
      <c r="AT73" s="830"/>
      <c r="AU73" s="830">
        <v>16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562</v>
      </c>
      <c r="C74" s="874"/>
      <c r="D74" s="874"/>
      <c r="E74" s="874"/>
      <c r="F74" s="874"/>
      <c r="G74" s="874"/>
      <c r="H74" s="874"/>
      <c r="I74" s="874"/>
      <c r="J74" s="874"/>
      <c r="K74" s="874"/>
      <c r="L74" s="874"/>
      <c r="M74" s="874"/>
      <c r="N74" s="874"/>
      <c r="O74" s="874"/>
      <c r="P74" s="875"/>
      <c r="Q74" s="876">
        <v>483</v>
      </c>
      <c r="R74" s="830"/>
      <c r="S74" s="830"/>
      <c r="T74" s="830"/>
      <c r="U74" s="830"/>
      <c r="V74" s="830">
        <v>397</v>
      </c>
      <c r="W74" s="830"/>
      <c r="X74" s="830"/>
      <c r="Y74" s="830"/>
      <c r="Z74" s="830"/>
      <c r="AA74" s="830">
        <v>87</v>
      </c>
      <c r="AB74" s="830"/>
      <c r="AC74" s="830"/>
      <c r="AD74" s="830"/>
      <c r="AE74" s="830"/>
      <c r="AF74" s="830">
        <v>87</v>
      </c>
      <c r="AG74" s="830"/>
      <c r="AH74" s="830"/>
      <c r="AI74" s="830"/>
      <c r="AJ74" s="830"/>
      <c r="AK74" s="830">
        <v>93</v>
      </c>
      <c r="AL74" s="830"/>
      <c r="AM74" s="830"/>
      <c r="AN74" s="830"/>
      <c r="AO74" s="830"/>
      <c r="AP74" s="830" t="s">
        <v>486</v>
      </c>
      <c r="AQ74" s="830"/>
      <c r="AR74" s="830"/>
      <c r="AS74" s="830"/>
      <c r="AT74" s="830"/>
      <c r="AU74" s="830" t="s">
        <v>486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548</v>
      </c>
      <c r="C75" s="874"/>
      <c r="D75" s="874"/>
      <c r="E75" s="874"/>
      <c r="F75" s="874"/>
      <c r="G75" s="874"/>
      <c r="H75" s="874"/>
      <c r="I75" s="874"/>
      <c r="J75" s="874"/>
      <c r="K75" s="874"/>
      <c r="L75" s="874"/>
      <c r="M75" s="874"/>
      <c r="N75" s="874"/>
      <c r="O75" s="874"/>
      <c r="P75" s="875"/>
      <c r="Q75" s="877">
        <v>5552</v>
      </c>
      <c r="R75" s="878"/>
      <c r="S75" s="878"/>
      <c r="T75" s="878"/>
      <c r="U75" s="834"/>
      <c r="V75" s="879">
        <v>4641</v>
      </c>
      <c r="W75" s="878"/>
      <c r="X75" s="878"/>
      <c r="Y75" s="878"/>
      <c r="Z75" s="834"/>
      <c r="AA75" s="879">
        <v>912</v>
      </c>
      <c r="AB75" s="878"/>
      <c r="AC75" s="878"/>
      <c r="AD75" s="878"/>
      <c r="AE75" s="834"/>
      <c r="AF75" s="879">
        <v>912</v>
      </c>
      <c r="AG75" s="878"/>
      <c r="AH75" s="878"/>
      <c r="AI75" s="878"/>
      <c r="AJ75" s="834"/>
      <c r="AK75" s="879">
        <v>0</v>
      </c>
      <c r="AL75" s="878"/>
      <c r="AM75" s="878"/>
      <c r="AN75" s="878"/>
      <c r="AO75" s="834"/>
      <c r="AP75" s="879" t="s">
        <v>486</v>
      </c>
      <c r="AQ75" s="878"/>
      <c r="AR75" s="878"/>
      <c r="AS75" s="878"/>
      <c r="AT75" s="834"/>
      <c r="AU75" s="879" t="s">
        <v>486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549</v>
      </c>
      <c r="C76" s="874"/>
      <c r="D76" s="874"/>
      <c r="E76" s="874"/>
      <c r="F76" s="874"/>
      <c r="G76" s="874"/>
      <c r="H76" s="874"/>
      <c r="I76" s="874"/>
      <c r="J76" s="874"/>
      <c r="K76" s="874"/>
      <c r="L76" s="874"/>
      <c r="M76" s="874"/>
      <c r="N76" s="874"/>
      <c r="O76" s="874"/>
      <c r="P76" s="875"/>
      <c r="Q76" s="877">
        <v>1491</v>
      </c>
      <c r="R76" s="878"/>
      <c r="S76" s="878"/>
      <c r="T76" s="878"/>
      <c r="U76" s="834"/>
      <c r="V76" s="879">
        <v>1487</v>
      </c>
      <c r="W76" s="878"/>
      <c r="X76" s="878"/>
      <c r="Y76" s="878"/>
      <c r="Z76" s="834"/>
      <c r="AA76" s="879">
        <v>3</v>
      </c>
      <c r="AB76" s="878"/>
      <c r="AC76" s="878"/>
      <c r="AD76" s="878"/>
      <c r="AE76" s="834"/>
      <c r="AF76" s="879">
        <v>3</v>
      </c>
      <c r="AG76" s="878"/>
      <c r="AH76" s="878"/>
      <c r="AI76" s="878"/>
      <c r="AJ76" s="834"/>
      <c r="AK76" s="879">
        <v>41</v>
      </c>
      <c r="AL76" s="878"/>
      <c r="AM76" s="878"/>
      <c r="AN76" s="878"/>
      <c r="AO76" s="834"/>
      <c r="AP76" s="879" t="s">
        <v>486</v>
      </c>
      <c r="AQ76" s="878"/>
      <c r="AR76" s="878"/>
      <c r="AS76" s="878"/>
      <c r="AT76" s="834"/>
      <c r="AU76" s="879" t="s">
        <v>486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566</v>
      </c>
      <c r="C77" s="874"/>
      <c r="D77" s="874"/>
      <c r="E77" s="874"/>
      <c r="F77" s="874"/>
      <c r="G77" s="874"/>
      <c r="H77" s="874"/>
      <c r="I77" s="874"/>
      <c r="J77" s="874"/>
      <c r="K77" s="874"/>
      <c r="L77" s="874"/>
      <c r="M77" s="874"/>
      <c r="N77" s="874"/>
      <c r="O77" s="874"/>
      <c r="P77" s="875"/>
      <c r="Q77" s="877">
        <v>8</v>
      </c>
      <c r="R77" s="878"/>
      <c r="S77" s="878"/>
      <c r="T77" s="878"/>
      <c r="U77" s="834"/>
      <c r="V77" s="879">
        <v>7</v>
      </c>
      <c r="W77" s="878"/>
      <c r="X77" s="878"/>
      <c r="Y77" s="878"/>
      <c r="Z77" s="834"/>
      <c r="AA77" s="879">
        <v>0</v>
      </c>
      <c r="AB77" s="878"/>
      <c r="AC77" s="878"/>
      <c r="AD77" s="878"/>
      <c r="AE77" s="834"/>
      <c r="AF77" s="879">
        <v>0</v>
      </c>
      <c r="AG77" s="878"/>
      <c r="AH77" s="878"/>
      <c r="AI77" s="878"/>
      <c r="AJ77" s="834"/>
      <c r="AK77" s="879">
        <v>5</v>
      </c>
      <c r="AL77" s="878"/>
      <c r="AM77" s="878"/>
      <c r="AN77" s="878"/>
      <c r="AO77" s="834"/>
      <c r="AP77" s="879" t="s">
        <v>486</v>
      </c>
      <c r="AQ77" s="878"/>
      <c r="AR77" s="878"/>
      <c r="AS77" s="878"/>
      <c r="AT77" s="834"/>
      <c r="AU77" s="879" t="s">
        <v>486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550</v>
      </c>
      <c r="C78" s="874"/>
      <c r="D78" s="874"/>
      <c r="E78" s="874"/>
      <c r="F78" s="874"/>
      <c r="G78" s="874"/>
      <c r="H78" s="874"/>
      <c r="I78" s="874"/>
      <c r="J78" s="874"/>
      <c r="K78" s="874"/>
      <c r="L78" s="874"/>
      <c r="M78" s="874"/>
      <c r="N78" s="874"/>
      <c r="O78" s="874"/>
      <c r="P78" s="875"/>
      <c r="Q78" s="876">
        <v>33</v>
      </c>
      <c r="R78" s="830"/>
      <c r="S78" s="830"/>
      <c r="T78" s="830"/>
      <c r="U78" s="830"/>
      <c r="V78" s="830">
        <v>17</v>
      </c>
      <c r="W78" s="830"/>
      <c r="X78" s="830"/>
      <c r="Y78" s="830"/>
      <c r="Z78" s="830"/>
      <c r="AA78" s="830">
        <v>17</v>
      </c>
      <c r="AB78" s="830"/>
      <c r="AC78" s="830"/>
      <c r="AD78" s="830"/>
      <c r="AE78" s="830"/>
      <c r="AF78" s="830">
        <v>17</v>
      </c>
      <c r="AG78" s="830"/>
      <c r="AH78" s="830"/>
      <c r="AI78" s="830"/>
      <c r="AJ78" s="830"/>
      <c r="AK78" s="830">
        <v>23</v>
      </c>
      <c r="AL78" s="830"/>
      <c r="AM78" s="830"/>
      <c r="AN78" s="830"/>
      <c r="AO78" s="830"/>
      <c r="AP78" s="830" t="s">
        <v>486</v>
      </c>
      <c r="AQ78" s="830"/>
      <c r="AR78" s="830"/>
      <c r="AS78" s="830"/>
      <c r="AT78" s="830"/>
      <c r="AU78" s="830" t="s">
        <v>486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551</v>
      </c>
      <c r="C79" s="874"/>
      <c r="D79" s="874"/>
      <c r="E79" s="874"/>
      <c r="F79" s="874"/>
      <c r="G79" s="874"/>
      <c r="H79" s="874"/>
      <c r="I79" s="874"/>
      <c r="J79" s="874"/>
      <c r="K79" s="874"/>
      <c r="L79" s="874"/>
      <c r="M79" s="874"/>
      <c r="N79" s="874"/>
      <c r="O79" s="874"/>
      <c r="P79" s="875"/>
      <c r="Q79" s="876">
        <v>772</v>
      </c>
      <c r="R79" s="830"/>
      <c r="S79" s="830"/>
      <c r="T79" s="830"/>
      <c r="U79" s="830"/>
      <c r="V79" s="830">
        <v>728</v>
      </c>
      <c r="W79" s="830"/>
      <c r="X79" s="830"/>
      <c r="Y79" s="830"/>
      <c r="Z79" s="830"/>
      <c r="AA79" s="830">
        <v>44</v>
      </c>
      <c r="AB79" s="830"/>
      <c r="AC79" s="830"/>
      <c r="AD79" s="830"/>
      <c r="AE79" s="830"/>
      <c r="AF79" s="830">
        <v>44</v>
      </c>
      <c r="AG79" s="830"/>
      <c r="AH79" s="830"/>
      <c r="AI79" s="830"/>
      <c r="AJ79" s="830"/>
      <c r="AK79" s="830">
        <v>315</v>
      </c>
      <c r="AL79" s="830"/>
      <c r="AM79" s="830"/>
      <c r="AN79" s="830"/>
      <c r="AO79" s="830"/>
      <c r="AP79" s="830" t="s">
        <v>486</v>
      </c>
      <c r="AQ79" s="830"/>
      <c r="AR79" s="830"/>
      <c r="AS79" s="830"/>
      <c r="AT79" s="830"/>
      <c r="AU79" s="830" t="s">
        <v>486</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552</v>
      </c>
      <c r="C80" s="874"/>
      <c r="D80" s="874"/>
      <c r="E80" s="874"/>
      <c r="F80" s="874"/>
      <c r="G80" s="874"/>
      <c r="H80" s="874"/>
      <c r="I80" s="874"/>
      <c r="J80" s="874"/>
      <c r="K80" s="874"/>
      <c r="L80" s="874"/>
      <c r="M80" s="874"/>
      <c r="N80" s="874"/>
      <c r="O80" s="874"/>
      <c r="P80" s="875"/>
      <c r="Q80" s="876">
        <v>1876</v>
      </c>
      <c r="R80" s="830"/>
      <c r="S80" s="830"/>
      <c r="T80" s="830"/>
      <c r="U80" s="830"/>
      <c r="V80" s="830">
        <v>1810</v>
      </c>
      <c r="W80" s="830"/>
      <c r="X80" s="830"/>
      <c r="Y80" s="830"/>
      <c r="Z80" s="830"/>
      <c r="AA80" s="830">
        <v>66</v>
      </c>
      <c r="AB80" s="830"/>
      <c r="AC80" s="830"/>
      <c r="AD80" s="830"/>
      <c r="AE80" s="830"/>
      <c r="AF80" s="830">
        <v>66</v>
      </c>
      <c r="AG80" s="830"/>
      <c r="AH80" s="830"/>
      <c r="AI80" s="830"/>
      <c r="AJ80" s="830"/>
      <c r="AK80" s="830" t="s">
        <v>486</v>
      </c>
      <c r="AL80" s="830"/>
      <c r="AM80" s="830"/>
      <c r="AN80" s="830"/>
      <c r="AO80" s="830"/>
      <c r="AP80" s="830" t="s">
        <v>486</v>
      </c>
      <c r="AQ80" s="830"/>
      <c r="AR80" s="830"/>
      <c r="AS80" s="830"/>
      <c r="AT80" s="830"/>
      <c r="AU80" s="830" t="s">
        <v>486</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t="s">
        <v>553</v>
      </c>
      <c r="C81" s="874"/>
      <c r="D81" s="874"/>
      <c r="E81" s="874"/>
      <c r="F81" s="874"/>
      <c r="G81" s="874"/>
      <c r="H81" s="874"/>
      <c r="I81" s="874"/>
      <c r="J81" s="874"/>
      <c r="K81" s="874"/>
      <c r="L81" s="874"/>
      <c r="M81" s="874"/>
      <c r="N81" s="874"/>
      <c r="O81" s="874"/>
      <c r="P81" s="875"/>
      <c r="Q81" s="876">
        <v>297869</v>
      </c>
      <c r="R81" s="830"/>
      <c r="S81" s="830"/>
      <c r="T81" s="830"/>
      <c r="U81" s="830"/>
      <c r="V81" s="830">
        <v>293113</v>
      </c>
      <c r="W81" s="830"/>
      <c r="X81" s="830"/>
      <c r="Y81" s="830"/>
      <c r="Z81" s="830"/>
      <c r="AA81" s="830">
        <v>4756</v>
      </c>
      <c r="AB81" s="830"/>
      <c r="AC81" s="830"/>
      <c r="AD81" s="830"/>
      <c r="AE81" s="830"/>
      <c r="AF81" s="830">
        <v>4756</v>
      </c>
      <c r="AG81" s="830"/>
      <c r="AH81" s="830"/>
      <c r="AI81" s="830"/>
      <c r="AJ81" s="830"/>
      <c r="AK81" s="830">
        <v>1710</v>
      </c>
      <c r="AL81" s="830"/>
      <c r="AM81" s="830"/>
      <c r="AN81" s="830"/>
      <c r="AO81" s="830"/>
      <c r="AP81" s="830" t="s">
        <v>486</v>
      </c>
      <c r="AQ81" s="830"/>
      <c r="AR81" s="830"/>
      <c r="AS81" s="830"/>
      <c r="AT81" s="830"/>
      <c r="AU81" s="830" t="s">
        <v>486</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9544</v>
      </c>
      <c r="AG88" s="844"/>
      <c r="AH88" s="844"/>
      <c r="AI88" s="844"/>
      <c r="AJ88" s="844"/>
      <c r="AK88" s="841"/>
      <c r="AL88" s="841"/>
      <c r="AM88" s="841"/>
      <c r="AN88" s="841"/>
      <c r="AO88" s="841"/>
      <c r="AP88" s="844">
        <v>19276</v>
      </c>
      <c r="AQ88" s="844"/>
      <c r="AR88" s="844"/>
      <c r="AS88" s="844"/>
      <c r="AT88" s="844"/>
      <c r="AU88" s="844">
        <v>1025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SUM(CR7:CV10)</f>
        <v>80</v>
      </c>
      <c r="CS102" s="852"/>
      <c r="CT102" s="852"/>
      <c r="CU102" s="852"/>
      <c r="CV102" s="891"/>
      <c r="CW102" s="890">
        <f>SUM(CW7:DA10)</f>
        <v>190</v>
      </c>
      <c r="CX102" s="852"/>
      <c r="CY102" s="852"/>
      <c r="CZ102" s="852"/>
      <c r="DA102" s="891"/>
      <c r="DB102" s="890" t="s">
        <v>567</v>
      </c>
      <c r="DC102" s="852"/>
      <c r="DD102" s="852"/>
      <c r="DE102" s="852"/>
      <c r="DF102" s="891"/>
      <c r="DG102" s="890" t="s">
        <v>486</v>
      </c>
      <c r="DH102" s="852"/>
      <c r="DI102" s="852"/>
      <c r="DJ102" s="852"/>
      <c r="DK102" s="891"/>
      <c r="DL102" s="890" t="s">
        <v>486</v>
      </c>
      <c r="DM102" s="852"/>
      <c r="DN102" s="852"/>
      <c r="DO102" s="852"/>
      <c r="DP102" s="891"/>
      <c r="DQ102" s="890" t="s">
        <v>486</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4630289</v>
      </c>
      <c r="AB110" s="900"/>
      <c r="AC110" s="900"/>
      <c r="AD110" s="900"/>
      <c r="AE110" s="901"/>
      <c r="AF110" s="902">
        <v>4485065</v>
      </c>
      <c r="AG110" s="900"/>
      <c r="AH110" s="900"/>
      <c r="AI110" s="900"/>
      <c r="AJ110" s="901"/>
      <c r="AK110" s="902">
        <v>4400416</v>
      </c>
      <c r="AL110" s="900"/>
      <c r="AM110" s="900"/>
      <c r="AN110" s="900"/>
      <c r="AO110" s="901"/>
      <c r="AP110" s="903">
        <v>24.7</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43524988</v>
      </c>
      <c r="BR110" s="931"/>
      <c r="BS110" s="931"/>
      <c r="BT110" s="931"/>
      <c r="BU110" s="931"/>
      <c r="BV110" s="931">
        <v>41167669</v>
      </c>
      <c r="BW110" s="931"/>
      <c r="BX110" s="931"/>
      <c r="BY110" s="931"/>
      <c r="BZ110" s="931"/>
      <c r="CA110" s="931">
        <v>39564033</v>
      </c>
      <c r="CB110" s="931"/>
      <c r="CC110" s="931"/>
      <c r="CD110" s="931"/>
      <c r="CE110" s="931"/>
      <c r="CF110" s="944">
        <v>221.9</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466980</v>
      </c>
      <c r="BR111" s="926"/>
      <c r="BS111" s="926"/>
      <c r="BT111" s="926"/>
      <c r="BU111" s="926"/>
      <c r="BV111" s="926">
        <v>396698</v>
      </c>
      <c r="BW111" s="926"/>
      <c r="BX111" s="926"/>
      <c r="BY111" s="926"/>
      <c r="BZ111" s="926"/>
      <c r="CA111" s="926">
        <v>335321</v>
      </c>
      <c r="CB111" s="926"/>
      <c r="CC111" s="926"/>
      <c r="CD111" s="926"/>
      <c r="CE111" s="926"/>
      <c r="CF111" s="920">
        <v>1.9</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15869774</v>
      </c>
      <c r="BR112" s="926"/>
      <c r="BS112" s="926"/>
      <c r="BT112" s="926"/>
      <c r="BU112" s="926"/>
      <c r="BV112" s="926">
        <v>15034966</v>
      </c>
      <c r="BW112" s="926"/>
      <c r="BX112" s="926"/>
      <c r="BY112" s="926"/>
      <c r="BZ112" s="926"/>
      <c r="CA112" s="926">
        <v>14257313</v>
      </c>
      <c r="CB112" s="926"/>
      <c r="CC112" s="926"/>
      <c r="CD112" s="926"/>
      <c r="CE112" s="926"/>
      <c r="CF112" s="920">
        <v>80</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323843</v>
      </c>
      <c r="DH112" s="926"/>
      <c r="DI112" s="926"/>
      <c r="DJ112" s="926"/>
      <c r="DK112" s="926"/>
      <c r="DL112" s="926">
        <v>298932</v>
      </c>
      <c r="DM112" s="926"/>
      <c r="DN112" s="926"/>
      <c r="DO112" s="926"/>
      <c r="DP112" s="926"/>
      <c r="DQ112" s="926">
        <v>274021</v>
      </c>
      <c r="DR112" s="926"/>
      <c r="DS112" s="926"/>
      <c r="DT112" s="926"/>
      <c r="DU112" s="926"/>
      <c r="DV112" s="927">
        <v>1.5</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1193318</v>
      </c>
      <c r="AB113" s="938"/>
      <c r="AC113" s="938"/>
      <c r="AD113" s="938"/>
      <c r="AE113" s="939"/>
      <c r="AF113" s="940">
        <v>1108869</v>
      </c>
      <c r="AG113" s="938"/>
      <c r="AH113" s="938"/>
      <c r="AI113" s="938"/>
      <c r="AJ113" s="939"/>
      <c r="AK113" s="940">
        <v>919061</v>
      </c>
      <c r="AL113" s="938"/>
      <c r="AM113" s="938"/>
      <c r="AN113" s="938"/>
      <c r="AO113" s="939"/>
      <c r="AP113" s="941">
        <v>5.2</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584111</v>
      </c>
      <c r="BR113" s="926"/>
      <c r="BS113" s="926"/>
      <c r="BT113" s="926"/>
      <c r="BU113" s="926"/>
      <c r="BV113" s="926">
        <v>914468</v>
      </c>
      <c r="BW113" s="926"/>
      <c r="BX113" s="926"/>
      <c r="BY113" s="926"/>
      <c r="BZ113" s="926"/>
      <c r="CA113" s="926">
        <v>1024548</v>
      </c>
      <c r="CB113" s="926"/>
      <c r="CC113" s="926"/>
      <c r="CD113" s="926"/>
      <c r="CE113" s="926"/>
      <c r="CF113" s="920">
        <v>5.7</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195790</v>
      </c>
      <c r="AB114" s="959"/>
      <c r="AC114" s="959"/>
      <c r="AD114" s="959"/>
      <c r="AE114" s="960"/>
      <c r="AF114" s="961">
        <v>196053</v>
      </c>
      <c r="AG114" s="959"/>
      <c r="AH114" s="959"/>
      <c r="AI114" s="959"/>
      <c r="AJ114" s="960"/>
      <c r="AK114" s="961">
        <v>92393</v>
      </c>
      <c r="AL114" s="959"/>
      <c r="AM114" s="959"/>
      <c r="AN114" s="959"/>
      <c r="AO114" s="960"/>
      <c r="AP114" s="962">
        <v>0.5</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4761650</v>
      </c>
      <c r="BR114" s="926"/>
      <c r="BS114" s="926"/>
      <c r="BT114" s="926"/>
      <c r="BU114" s="926"/>
      <c r="BV114" s="926">
        <v>4460804</v>
      </c>
      <c r="BW114" s="926"/>
      <c r="BX114" s="926"/>
      <c r="BY114" s="926"/>
      <c r="BZ114" s="926"/>
      <c r="CA114" s="926">
        <v>4429131</v>
      </c>
      <c r="CB114" s="926"/>
      <c r="CC114" s="926"/>
      <c r="CD114" s="926"/>
      <c r="CE114" s="926"/>
      <c r="CF114" s="920">
        <v>24.8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76130</v>
      </c>
      <c r="AB115" s="938"/>
      <c r="AC115" s="938"/>
      <c r="AD115" s="938"/>
      <c r="AE115" s="939"/>
      <c r="AF115" s="940">
        <v>71292</v>
      </c>
      <c r="AG115" s="938"/>
      <c r="AH115" s="938"/>
      <c r="AI115" s="938"/>
      <c r="AJ115" s="939"/>
      <c r="AK115" s="940">
        <v>53151</v>
      </c>
      <c r="AL115" s="938"/>
      <c r="AM115" s="938"/>
      <c r="AN115" s="938"/>
      <c r="AO115" s="939"/>
      <c r="AP115" s="941">
        <v>0.3</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65</v>
      </c>
      <c r="AB116" s="959"/>
      <c r="AC116" s="959"/>
      <c r="AD116" s="959"/>
      <c r="AE116" s="960"/>
      <c r="AF116" s="961">
        <v>100</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132120</v>
      </c>
      <c r="DH116" s="959"/>
      <c r="DI116" s="959"/>
      <c r="DJ116" s="959"/>
      <c r="DK116" s="960"/>
      <c r="DL116" s="961">
        <v>95370</v>
      </c>
      <c r="DM116" s="959"/>
      <c r="DN116" s="959"/>
      <c r="DO116" s="959"/>
      <c r="DP116" s="960"/>
      <c r="DQ116" s="961">
        <v>59702</v>
      </c>
      <c r="DR116" s="959"/>
      <c r="DS116" s="959"/>
      <c r="DT116" s="959"/>
      <c r="DU116" s="960"/>
      <c r="DV116" s="962">
        <v>0.3</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6095592</v>
      </c>
      <c r="AB117" s="979"/>
      <c r="AC117" s="979"/>
      <c r="AD117" s="979"/>
      <c r="AE117" s="980"/>
      <c r="AF117" s="981">
        <v>5861379</v>
      </c>
      <c r="AG117" s="979"/>
      <c r="AH117" s="979"/>
      <c r="AI117" s="979"/>
      <c r="AJ117" s="980"/>
      <c r="AK117" s="981">
        <v>5465021</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65207503</v>
      </c>
      <c r="BR119" s="1000"/>
      <c r="BS119" s="1000"/>
      <c r="BT119" s="1000"/>
      <c r="BU119" s="1000"/>
      <c r="BV119" s="1000">
        <v>61974605</v>
      </c>
      <c r="BW119" s="1000"/>
      <c r="BX119" s="1000"/>
      <c r="BY119" s="1000"/>
      <c r="BZ119" s="1000"/>
      <c r="CA119" s="1000">
        <v>59610346</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11017</v>
      </c>
      <c r="DH119" s="986"/>
      <c r="DI119" s="986"/>
      <c r="DJ119" s="986"/>
      <c r="DK119" s="987"/>
      <c r="DL119" s="985">
        <v>2396</v>
      </c>
      <c r="DM119" s="986"/>
      <c r="DN119" s="986"/>
      <c r="DO119" s="986"/>
      <c r="DP119" s="987"/>
      <c r="DQ119" s="985">
        <v>1598</v>
      </c>
      <c r="DR119" s="986"/>
      <c r="DS119" s="986"/>
      <c r="DT119" s="986"/>
      <c r="DU119" s="987"/>
      <c r="DV119" s="988">
        <v>0</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10588368</v>
      </c>
      <c r="BR120" s="931"/>
      <c r="BS120" s="931"/>
      <c r="BT120" s="931"/>
      <c r="BU120" s="931"/>
      <c r="BV120" s="931">
        <v>10613261</v>
      </c>
      <c r="BW120" s="931"/>
      <c r="BX120" s="931"/>
      <c r="BY120" s="931"/>
      <c r="BZ120" s="931"/>
      <c r="CA120" s="931">
        <v>11350177</v>
      </c>
      <c r="CB120" s="931"/>
      <c r="CC120" s="931"/>
      <c r="CD120" s="931"/>
      <c r="CE120" s="931"/>
      <c r="CF120" s="944">
        <v>63.7</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15869774</v>
      </c>
      <c r="DH120" s="931"/>
      <c r="DI120" s="931"/>
      <c r="DJ120" s="931"/>
      <c r="DK120" s="931"/>
      <c r="DL120" s="931">
        <v>15034966</v>
      </c>
      <c r="DM120" s="931"/>
      <c r="DN120" s="931"/>
      <c r="DO120" s="931"/>
      <c r="DP120" s="931"/>
      <c r="DQ120" s="931">
        <v>14257313</v>
      </c>
      <c r="DR120" s="931"/>
      <c r="DS120" s="931"/>
      <c r="DT120" s="931"/>
      <c r="DU120" s="931"/>
      <c r="DV120" s="932">
        <v>80</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24911</v>
      </c>
      <c r="AB121" s="959"/>
      <c r="AC121" s="959"/>
      <c r="AD121" s="959"/>
      <c r="AE121" s="960"/>
      <c r="AF121" s="961">
        <v>24861</v>
      </c>
      <c r="AG121" s="959"/>
      <c r="AH121" s="959"/>
      <c r="AI121" s="959"/>
      <c r="AJ121" s="960"/>
      <c r="AK121" s="961">
        <v>24911</v>
      </c>
      <c r="AL121" s="959"/>
      <c r="AM121" s="959"/>
      <c r="AN121" s="959"/>
      <c r="AO121" s="960"/>
      <c r="AP121" s="962">
        <v>0.1</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18040</v>
      </c>
      <c r="BR121" s="926"/>
      <c r="BS121" s="926"/>
      <c r="BT121" s="926"/>
      <c r="BU121" s="926"/>
      <c r="BV121" s="926">
        <v>12253</v>
      </c>
      <c r="BW121" s="926"/>
      <c r="BX121" s="926"/>
      <c r="BY121" s="926"/>
      <c r="BZ121" s="926"/>
      <c r="CA121" s="926" t="s">
        <v>121</v>
      </c>
      <c r="CB121" s="926"/>
      <c r="CC121" s="926"/>
      <c r="CD121" s="926"/>
      <c r="CE121" s="926"/>
      <c r="CF121" s="920" t="s">
        <v>121</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39376214</v>
      </c>
      <c r="BR122" s="1000"/>
      <c r="BS122" s="1000"/>
      <c r="BT122" s="1000"/>
      <c r="BU122" s="1000"/>
      <c r="BV122" s="1000">
        <v>36142644</v>
      </c>
      <c r="BW122" s="1000"/>
      <c r="BX122" s="1000"/>
      <c r="BY122" s="1000"/>
      <c r="BZ122" s="1000"/>
      <c r="CA122" s="1000">
        <v>36009552</v>
      </c>
      <c r="CB122" s="1000"/>
      <c r="CC122" s="1000"/>
      <c r="CD122" s="1000"/>
      <c r="CE122" s="1000"/>
      <c r="CF122" s="1017">
        <v>202</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42368</v>
      </c>
      <c r="AB123" s="959"/>
      <c r="AC123" s="959"/>
      <c r="AD123" s="959"/>
      <c r="AE123" s="960"/>
      <c r="AF123" s="961">
        <v>37611</v>
      </c>
      <c r="AG123" s="959"/>
      <c r="AH123" s="959"/>
      <c r="AI123" s="959"/>
      <c r="AJ123" s="960"/>
      <c r="AK123" s="961">
        <v>25593</v>
      </c>
      <c r="AL123" s="959"/>
      <c r="AM123" s="959"/>
      <c r="AN123" s="959"/>
      <c r="AO123" s="960"/>
      <c r="AP123" s="962">
        <v>0.1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49982622</v>
      </c>
      <c r="BR123" s="1064"/>
      <c r="BS123" s="1064"/>
      <c r="BT123" s="1064"/>
      <c r="BU123" s="1064"/>
      <c r="BV123" s="1064">
        <v>46768158</v>
      </c>
      <c r="BW123" s="1064"/>
      <c r="BX123" s="1064"/>
      <c r="BY123" s="1064"/>
      <c r="BZ123" s="1064"/>
      <c r="CA123" s="1064">
        <v>47359729</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88.9</v>
      </c>
      <c r="BR124" s="1027"/>
      <c r="BS124" s="1027"/>
      <c r="BT124" s="1027"/>
      <c r="BU124" s="1027"/>
      <c r="BV124" s="1027">
        <v>86.5</v>
      </c>
      <c r="BW124" s="1027"/>
      <c r="BX124" s="1027"/>
      <c r="BY124" s="1027"/>
      <c r="BZ124" s="1027"/>
      <c r="CA124" s="1027">
        <v>68.7</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8851</v>
      </c>
      <c r="AB126" s="959"/>
      <c r="AC126" s="959"/>
      <c r="AD126" s="959"/>
      <c r="AE126" s="960"/>
      <c r="AF126" s="961">
        <v>8820</v>
      </c>
      <c r="AG126" s="959"/>
      <c r="AH126" s="959"/>
      <c r="AI126" s="959"/>
      <c r="AJ126" s="960"/>
      <c r="AK126" s="961">
        <v>2647</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47428</v>
      </c>
      <c r="AB128" s="1046"/>
      <c r="AC128" s="1046"/>
      <c r="AD128" s="1046"/>
      <c r="AE128" s="1047"/>
      <c r="AF128" s="1048">
        <v>56442</v>
      </c>
      <c r="AG128" s="1046"/>
      <c r="AH128" s="1046"/>
      <c r="AI128" s="1046"/>
      <c r="AJ128" s="1047"/>
      <c r="AK128" s="1048">
        <v>79418</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121</v>
      </c>
      <c r="BG128" s="1053"/>
      <c r="BH128" s="1053"/>
      <c r="BI128" s="1053"/>
      <c r="BJ128" s="1053"/>
      <c r="BK128" s="1053"/>
      <c r="BL128" s="1054"/>
      <c r="BM128" s="1052">
        <v>12.38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20723614</v>
      </c>
      <c r="AB129" s="959"/>
      <c r="AC129" s="959"/>
      <c r="AD129" s="959"/>
      <c r="AE129" s="960"/>
      <c r="AF129" s="961">
        <v>21138555</v>
      </c>
      <c r="AG129" s="959"/>
      <c r="AH129" s="959"/>
      <c r="AI129" s="959"/>
      <c r="AJ129" s="960"/>
      <c r="AK129" s="961">
        <v>21188177</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121</v>
      </c>
      <c r="BG129" s="1067"/>
      <c r="BH129" s="1067"/>
      <c r="BI129" s="1067"/>
      <c r="BJ129" s="1067"/>
      <c r="BK129" s="1067"/>
      <c r="BL129" s="1068"/>
      <c r="BM129" s="1066">
        <v>17.38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3613490</v>
      </c>
      <c r="AB130" s="959"/>
      <c r="AC130" s="959"/>
      <c r="AD130" s="959"/>
      <c r="AE130" s="960"/>
      <c r="AF130" s="961">
        <v>3562811</v>
      </c>
      <c r="AG130" s="959"/>
      <c r="AH130" s="959"/>
      <c r="AI130" s="959"/>
      <c r="AJ130" s="960"/>
      <c r="AK130" s="961">
        <v>3359011</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12.7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17110124</v>
      </c>
      <c r="AB131" s="986"/>
      <c r="AC131" s="986"/>
      <c r="AD131" s="986"/>
      <c r="AE131" s="987"/>
      <c r="AF131" s="985">
        <v>17575744</v>
      </c>
      <c r="AG131" s="986"/>
      <c r="AH131" s="986"/>
      <c r="AI131" s="986"/>
      <c r="AJ131" s="987"/>
      <c r="AK131" s="985">
        <v>17829166</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68.7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14.22943516</v>
      </c>
      <c r="AB132" s="1097"/>
      <c r="AC132" s="1097"/>
      <c r="AD132" s="1097"/>
      <c r="AE132" s="1098"/>
      <c r="AF132" s="1099">
        <v>12.756933650000001</v>
      </c>
      <c r="AG132" s="1097"/>
      <c r="AH132" s="1097"/>
      <c r="AI132" s="1097"/>
      <c r="AJ132" s="1098"/>
      <c r="AK132" s="1099">
        <v>11.36672349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13.2</v>
      </c>
      <c r="AB133" s="1080"/>
      <c r="AC133" s="1080"/>
      <c r="AD133" s="1080"/>
      <c r="AE133" s="1081"/>
      <c r="AF133" s="1079">
        <v>13.3</v>
      </c>
      <c r="AG133" s="1080"/>
      <c r="AH133" s="1080"/>
      <c r="AI133" s="1080"/>
      <c r="AJ133" s="1081"/>
      <c r="AK133" s="1079">
        <v>12.7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rcdH36t9EpnFtsH8LZrfk2Vw5N3l6bQxZ0XLcY4iKoY1J5Fe3bgLCPC9i4lLmmVzgpe7SjRGA57fbXWb+uKYw==" saltValue="EH8X/c4Ub4tStCOFrshb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4tKv+F9DwvwK5vkjXzPjCpNjkQM9PGWPCY5PFGdsc2HEKmfigbj8gIcoNtTftRW8pcuQlEs7qqC3n4m41rnmA==" saltValue="E3KQ5aAMJVgxryAs3iyA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RuUz/d1MPJWEmfdwDccCBKl4sGPw7ObML5+agKUjn3OiaL/5yGR+p+MX76/KiKUsMohXA5ZAa2xnpa9skJXw==" saltValue="CXWxsM3FTSMyBWFTGrOA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6282764</v>
      </c>
      <c r="AP9" s="269">
        <v>82739</v>
      </c>
      <c r="AQ9" s="270">
        <v>80646</v>
      </c>
      <c r="AR9" s="271">
        <v>2.6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1033736</v>
      </c>
      <c r="AP10" s="272">
        <v>13613</v>
      </c>
      <c r="AQ10" s="273">
        <v>6637</v>
      </c>
      <c r="AR10" s="274">
        <v>105.1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1760</v>
      </c>
      <c r="AP11" s="272">
        <v>23</v>
      </c>
      <c r="AQ11" s="273">
        <v>1119</v>
      </c>
      <c r="AR11" s="274">
        <v>-97.9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8</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157038</v>
      </c>
      <c r="AP13" s="272">
        <v>2068</v>
      </c>
      <c r="AQ13" s="273">
        <v>2502</v>
      </c>
      <c r="AR13" s="274">
        <v>-17.3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178596</v>
      </c>
      <c r="AP14" s="272">
        <v>2352</v>
      </c>
      <c r="AQ14" s="273">
        <v>1863</v>
      </c>
      <c r="AR14" s="274">
        <v>26.2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-405255</v>
      </c>
      <c r="AP15" s="272">
        <v>-5337</v>
      </c>
      <c r="AQ15" s="273">
        <v>-4800</v>
      </c>
      <c r="AR15" s="274">
        <v>11.2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7248639</v>
      </c>
      <c r="AP16" s="272">
        <v>95458</v>
      </c>
      <c r="AQ16" s="273">
        <v>87975</v>
      </c>
      <c r="AR16" s="274">
        <v>8.5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7.76</v>
      </c>
      <c r="AP21" s="286">
        <v>7.71</v>
      </c>
      <c r="AQ21" s="287">
        <v>0.05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95.2</v>
      </c>
      <c r="AP22" s="291">
        <v>98.3</v>
      </c>
      <c r="AQ22" s="292">
        <v>-3.1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4400416</v>
      </c>
      <c r="AP32" s="300">
        <v>57950</v>
      </c>
      <c r="AQ32" s="301">
        <v>41451</v>
      </c>
      <c r="AR32" s="302">
        <v>39.799999999999997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35</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919061</v>
      </c>
      <c r="AP35" s="300">
        <v>12103</v>
      </c>
      <c r="AQ35" s="301">
        <v>11775</v>
      </c>
      <c r="AR35" s="302">
        <v>2.8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92393</v>
      </c>
      <c r="AP36" s="300">
        <v>1217</v>
      </c>
      <c r="AQ36" s="301">
        <v>2188</v>
      </c>
      <c r="AR36" s="302">
        <v>-44.4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53151</v>
      </c>
      <c r="AP37" s="300">
        <v>700</v>
      </c>
      <c r="AQ37" s="301">
        <v>531</v>
      </c>
      <c r="AR37" s="302">
        <v>31.8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1</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-79418</v>
      </c>
      <c r="AP39" s="300">
        <v>-1046</v>
      </c>
      <c r="AQ39" s="301">
        <v>-5414</v>
      </c>
      <c r="AR39" s="302">
        <v>-80.7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-3359011</v>
      </c>
      <c r="AP40" s="300">
        <v>-44235</v>
      </c>
      <c r="AQ40" s="301">
        <v>-35360</v>
      </c>
      <c r="AR40" s="302">
        <v>25.1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2026592</v>
      </c>
      <c r="AP41" s="300">
        <v>26689</v>
      </c>
      <c r="AQ41" s="301">
        <v>15207</v>
      </c>
      <c r="AR41" s="302">
        <v>75.5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3559379</v>
      </c>
      <c r="AN51" s="322">
        <v>45217</v>
      </c>
      <c r="AO51" s="323">
        <v>35</v>
      </c>
      <c r="AP51" s="324">
        <v>63812</v>
      </c>
      <c r="AQ51" s="325">
        <v>2.2999999999999998</v>
      </c>
      <c r="AR51" s="326">
        <v>32.700000000000003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2517994</v>
      </c>
      <c r="AN52" s="330">
        <v>31988</v>
      </c>
      <c r="AO52" s="331">
        <v>74.599999999999994</v>
      </c>
      <c r="AP52" s="332">
        <v>33848</v>
      </c>
      <c r="AQ52" s="333">
        <v>-4.2</v>
      </c>
      <c r="AR52" s="334">
        <v>78.8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3845883</v>
      </c>
      <c r="AN53" s="322">
        <v>49236</v>
      </c>
      <c r="AO53" s="323">
        <v>8.9</v>
      </c>
      <c r="AP53" s="324">
        <v>54225</v>
      </c>
      <c r="AQ53" s="325">
        <v>-15</v>
      </c>
      <c r="AR53" s="326">
        <v>23.9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1886635</v>
      </c>
      <c r="AN54" s="330">
        <v>24153</v>
      </c>
      <c r="AO54" s="331">
        <v>-24.5</v>
      </c>
      <c r="AP54" s="332">
        <v>27337</v>
      </c>
      <c r="AQ54" s="333">
        <v>-19.2</v>
      </c>
      <c r="AR54" s="334">
        <v>-5.3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5164321</v>
      </c>
      <c r="AN55" s="322">
        <v>66722</v>
      </c>
      <c r="AO55" s="323">
        <v>35.5</v>
      </c>
      <c r="AP55" s="324">
        <v>54016</v>
      </c>
      <c r="AQ55" s="325">
        <v>-0.4</v>
      </c>
      <c r="AR55" s="326">
        <v>35.9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3370338</v>
      </c>
      <c r="AN56" s="330">
        <v>43544</v>
      </c>
      <c r="AO56" s="331">
        <v>80.3</v>
      </c>
      <c r="AP56" s="332">
        <v>28078</v>
      </c>
      <c r="AQ56" s="333">
        <v>2.7</v>
      </c>
      <c r="AR56" s="334">
        <v>77.599999999999994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4016590</v>
      </c>
      <c r="AN57" s="322">
        <v>52359</v>
      </c>
      <c r="AO57" s="323">
        <v>-21.5</v>
      </c>
      <c r="AP57" s="324">
        <v>52786</v>
      </c>
      <c r="AQ57" s="325">
        <v>-2.2999999999999998</v>
      </c>
      <c r="AR57" s="326">
        <v>-19.2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1946711</v>
      </c>
      <c r="AN58" s="330">
        <v>25377</v>
      </c>
      <c r="AO58" s="331">
        <v>-41.7</v>
      </c>
      <c r="AP58" s="332">
        <v>28742</v>
      </c>
      <c r="AQ58" s="333">
        <v>2.4</v>
      </c>
      <c r="AR58" s="334">
        <v>-44.1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5437264</v>
      </c>
      <c r="AN59" s="322">
        <v>71604</v>
      </c>
      <c r="AO59" s="323">
        <v>36.799999999999997</v>
      </c>
      <c r="AP59" s="324">
        <v>58465</v>
      </c>
      <c r="AQ59" s="325">
        <v>10.8</v>
      </c>
      <c r="AR59" s="326">
        <v>26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4062640</v>
      </c>
      <c r="AN60" s="330">
        <v>53502</v>
      </c>
      <c r="AO60" s="331">
        <v>110.8</v>
      </c>
      <c r="AP60" s="332">
        <v>34452</v>
      </c>
      <c r="AQ60" s="333">
        <v>19.899999999999999</v>
      </c>
      <c r="AR60" s="334">
        <v>90.9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4404687</v>
      </c>
      <c r="AN61" s="337">
        <v>57028</v>
      </c>
      <c r="AO61" s="338">
        <v>18.899999999999999</v>
      </c>
      <c r="AP61" s="339">
        <v>56661</v>
      </c>
      <c r="AQ61" s="340">
        <v>-0.9</v>
      </c>
      <c r="AR61" s="326">
        <v>19.8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2756864</v>
      </c>
      <c r="AN62" s="330">
        <v>35713</v>
      </c>
      <c r="AO62" s="331">
        <v>39.9</v>
      </c>
      <c r="AP62" s="332">
        <v>30491</v>
      </c>
      <c r="AQ62" s="333">
        <v>0.3</v>
      </c>
      <c r="AR62" s="334">
        <v>39.6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5aHDt45DMnjK7/efe5KAPcjqQfuKexbdB2bCBzzu6owye2zcSsdiTwk81kE+lWr7TBhIjHphzD0nOW6oTvVMOA==" saltValue="vGvzNWE37Qw9gIbWOgGvl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GdHAzzexPz8I5a857Gd+KGof6vd6IicGUIpxIi7Y9DDDkvy2wI513/Qik61rpe2znKQ7D5myj9LyH1fBqdZqpA==" saltValue="lUFRfAMqm11ULxtffGcG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CFuVWH1Ya4ONihurnHp8z/qlXwjKJkSFWYYugbgqL8FPtnoJWsmi9bSWg73SqU9EQf3S4jPgTjK7RrZiBcVNwg==" saltValue="FKPwfY0BQ1PdiNjrVUPK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12.37</v>
      </c>
      <c r="G47" s="12">
        <v>15.03</v>
      </c>
      <c r="H47" s="12">
        <v>17.23</v>
      </c>
      <c r="I47" s="12">
        <v>15.36</v>
      </c>
      <c r="J47" s="13">
        <v>18.25</v>
      </c>
    </row>
    <row r="48" spans="2:10" ht="57.75" customHeight="1" x14ac:dyDescent="0.2">
      <c r="B48" s="14"/>
      <c r="C48" s="1141" t="s">
        <v>4</v>
      </c>
      <c r="D48" s="1141"/>
      <c r="E48" s="1142"/>
      <c r="F48" s="15">
        <v>6.64</v>
      </c>
      <c r="G48" s="16">
        <v>9.34</v>
      </c>
      <c r="H48" s="16">
        <v>11.18</v>
      </c>
      <c r="I48" s="16">
        <v>11.67</v>
      </c>
      <c r="J48" s="17">
        <v>10.64</v>
      </c>
    </row>
    <row r="49" spans="2:10" ht="57.75" customHeight="1" thickBot="1" x14ac:dyDescent="0.25">
      <c r="B49" s="18"/>
      <c r="C49" s="1143" t="s">
        <v>5</v>
      </c>
      <c r="D49" s="1143"/>
      <c r="E49" s="1144"/>
      <c r="F49" s="19">
        <v>2.2200000000000002</v>
      </c>
      <c r="G49" s="20">
        <v>5.86</v>
      </c>
      <c r="H49" s="20">
        <v>3.5</v>
      </c>
      <c r="I49" s="20" t="s">
        <v>529</v>
      </c>
      <c r="J49" s="21">
        <v>1.93</v>
      </c>
    </row>
    <row r="50" spans="2:10" ht="13.2" x14ac:dyDescent="0.2"/>
  </sheetData>
  <sheetProtection algorithmName="SHA-512" hashValue="3qrIisUTSZbbdQ/K5BVpvDGB3k7kaTJlap/YbmVwhwdDNhGOiFze4F1FDEQL7PI80lOfwUZuY64AkDE5W4mDeg==" saltValue="oGreyorKpkloXA6DmaPZ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海津　正芳</cp:lastModifiedBy>
  <cp:lastPrinted>2026-03-11T08:14:37Z</cp:lastPrinted>
  <dcterms:created xsi:type="dcterms:W3CDTF">2026-02-23T06:09:51Z</dcterms:created>
  <dcterms:modified xsi:type="dcterms:W3CDTF">2026-03-18T09:58:23Z</dcterms:modified>
  <cp:category/>
</cp:coreProperties>
</file>